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ellini\Regulatorio\Regulacion\Concesiones\11 FON\20 Tarifas Maximas\Ingreso Act Tarifas Maximas\Act Tarifas Max CTN\rectificación tarifas max\"/>
    </mc:Choice>
  </mc:AlternateContent>
  <bookViews>
    <workbookView xWindow="0" yWindow="0" windowWidth="13095" windowHeight="7020"/>
  </bookViews>
  <sheets>
    <sheet name="Oferta Serv Infra MZ CTN" sheetId="1" r:id="rId1"/>
    <sheet name="TarifMax ServPref CTN" sheetId="2" r:id="rId2"/>
    <sheet name="Corrección" sheetId="4" r:id="rId3"/>
    <sheet name="IPP Industrias" sheetId="3" r:id="rId4"/>
  </sheets>
  <definedNames>
    <definedName name="Dashboard" localSheetId="2">#REF!</definedName>
    <definedName name="Dashboard" localSheetId="3">#REF!</definedName>
    <definedName name="Dashboard" localSheetId="1">#REF!</definedName>
    <definedName name="Dashboard">#REF!</definedName>
    <definedName name="dSD" localSheetId="2">#REF!</definedName>
    <definedName name="dSD" localSheetId="3">#REF!</definedName>
    <definedName name="dSD" localSheetId="1">#REF!</definedName>
    <definedName name="dSD">#REF!</definedName>
    <definedName name="g" localSheetId="2">#REF!</definedName>
    <definedName name="g" localSheetId="3">#REF!</definedName>
    <definedName name="g" localSheetId="1">#REF!</definedName>
    <definedName name="g">#REF!</definedName>
    <definedName name="JJJ" localSheetId="2">#REF!</definedName>
    <definedName name="JJJ" localSheetId="3">#REF!</definedName>
    <definedName name="JJJ" localSheetId="1">#REF!</definedName>
    <definedName name="JJJ">#REF!</definedName>
    <definedName name="TOTAL_MES_SITIOS" localSheetId="2">#REF!</definedName>
    <definedName name="TOTAL_MES_SITIOS" localSheetId="3">#REF!</definedName>
    <definedName name="TOTAL_MES_SITIOS" localSheetId="1">#REF!</definedName>
    <definedName name="TOTAL_MES_SITIOS">#REF!</definedName>
    <definedName name="WACC0" localSheetId="2">#REF!</definedName>
    <definedName name="WACC0" localSheetId="3">#REF!</definedName>
    <definedName name="WACC0" localSheetId="1">#REF!</definedName>
    <definedName name="WACC0">#REF!</definedName>
  </definedNames>
  <calcPr calcId="152511"/>
  <extLst>
    <ext uri="GoogleSheetsCustomDataVersion2">
      <go:sheetsCustomData xmlns:go="http://customooxmlschemas.google.com/" r:id="rId7" roundtripDataChecksum="0D2ZabTlfIlXZ8EjKY9z30+y4GgTFtHdJdSxvfflkg0="/>
    </ext>
  </extLst>
</workbook>
</file>

<file path=xl/calcChain.xml><?xml version="1.0" encoding="utf-8"?>
<calcChain xmlns="http://schemas.openxmlformats.org/spreadsheetml/2006/main">
  <c r="E26" i="4" l="1"/>
  <c r="E25" i="4"/>
  <c r="E24" i="4"/>
  <c r="E16" i="4"/>
  <c r="E15" i="4"/>
  <c r="E14" i="4"/>
  <c r="E13" i="4"/>
  <c r="E12" i="4"/>
  <c r="E11" i="4"/>
  <c r="E10" i="4"/>
  <c r="E9" i="4"/>
  <c r="E7" i="4"/>
  <c r="E6" i="4"/>
  <c r="E5" i="4"/>
  <c r="G88" i="3"/>
  <c r="H87" i="3"/>
  <c r="G87" i="3"/>
  <c r="H86" i="3"/>
  <c r="G86" i="3"/>
  <c r="G85" i="3"/>
  <c r="G82" i="3"/>
  <c r="G78" i="3"/>
  <c r="G69" i="3"/>
  <c r="G65" i="3"/>
  <c r="G63" i="3"/>
  <c r="G59" i="3"/>
  <c r="G50" i="3"/>
  <c r="G46" i="3"/>
  <c r="D46" i="3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45" i="3"/>
  <c r="D44" i="3"/>
  <c r="D43" i="3"/>
  <c r="G42" i="3"/>
  <c r="G40" i="3"/>
  <c r="G37" i="3"/>
  <c r="G32" i="3"/>
  <c r="G24" i="3"/>
  <c r="C21" i="3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20" i="3"/>
  <c r="C19" i="3"/>
  <c r="G14" i="3"/>
  <c r="G9" i="3"/>
  <c r="G7" i="3"/>
  <c r="I2" i="3"/>
  <c r="G74" i="3" s="1"/>
  <c r="H7" i="3" l="1"/>
  <c r="I7" i="3" s="1"/>
  <c r="H37" i="3"/>
  <c r="H63" i="3"/>
  <c r="G10" i="3"/>
  <c r="H10" i="3" s="1"/>
  <c r="G15" i="3"/>
  <c r="H15" i="3" s="1"/>
  <c r="G21" i="3"/>
  <c r="G23" i="3"/>
  <c r="G25" i="3"/>
  <c r="G55" i="3"/>
  <c r="G61" i="3"/>
  <c r="G84" i="3"/>
  <c r="G80" i="3"/>
  <c r="G76" i="3"/>
  <c r="G72" i="3"/>
  <c r="G68" i="3"/>
  <c r="G64" i="3"/>
  <c r="G60" i="3"/>
  <c r="G56" i="3"/>
  <c r="G52" i="3"/>
  <c r="G48" i="3"/>
  <c r="G44" i="3"/>
  <c r="G38" i="3"/>
  <c r="G30" i="3"/>
  <c r="G22" i="3"/>
  <c r="G16" i="3"/>
  <c r="H16" i="3" s="1"/>
  <c r="G12" i="3"/>
  <c r="G8" i="3"/>
  <c r="H8" i="3" s="1"/>
  <c r="G41" i="3"/>
  <c r="G33" i="3"/>
  <c r="G35" i="3"/>
  <c r="G27" i="3"/>
  <c r="G19" i="3"/>
  <c r="G51" i="3"/>
  <c r="J63" i="3" s="1"/>
  <c r="G57" i="3"/>
  <c r="G70" i="3"/>
  <c r="G83" i="3"/>
  <c r="J50" i="3"/>
  <c r="J78" i="3"/>
  <c r="G6" i="3"/>
  <c r="G11" i="3"/>
  <c r="H11" i="3" s="1"/>
  <c r="G17" i="3"/>
  <c r="H17" i="3" s="1"/>
  <c r="G43" i="3"/>
  <c r="G47" i="3"/>
  <c r="G53" i="3"/>
  <c r="G66" i="3"/>
  <c r="G79" i="3"/>
  <c r="H42" i="3"/>
  <c r="I42" i="3" s="1"/>
  <c r="G26" i="3"/>
  <c r="G28" i="3"/>
  <c r="G49" i="3"/>
  <c r="G62" i="3"/>
  <c r="G75" i="3"/>
  <c r="G81" i="3"/>
  <c r="G13" i="3"/>
  <c r="H13" i="3" s="1"/>
  <c r="G31" i="3"/>
  <c r="H32" i="3" s="1"/>
  <c r="G36" i="3"/>
  <c r="G45" i="3"/>
  <c r="G58" i="3"/>
  <c r="H59" i="3" s="1"/>
  <c r="G71" i="3"/>
  <c r="G77" i="3"/>
  <c r="H78" i="3" s="1"/>
  <c r="I78" i="3" s="1"/>
  <c r="H65" i="3"/>
  <c r="H82" i="3"/>
  <c r="G18" i="3"/>
  <c r="G20" i="3"/>
  <c r="G29" i="3"/>
  <c r="G34" i="3"/>
  <c r="G39" i="3"/>
  <c r="H40" i="3" s="1"/>
  <c r="G54" i="3"/>
  <c r="G67" i="3"/>
  <c r="G73" i="3"/>
  <c r="J86" i="3"/>
  <c r="J97" i="3"/>
  <c r="H88" i="3"/>
  <c r="J88" i="3"/>
  <c r="H30" i="3" l="1"/>
  <c r="I30" i="3" s="1"/>
  <c r="J30" i="3"/>
  <c r="H18" i="3"/>
  <c r="I18" i="3" s="1"/>
  <c r="J18" i="3"/>
  <c r="H45" i="3"/>
  <c r="J45" i="3"/>
  <c r="H28" i="3"/>
  <c r="J28" i="3"/>
  <c r="J47" i="3"/>
  <c r="H47" i="3"/>
  <c r="J83" i="3"/>
  <c r="H83" i="3"/>
  <c r="J35" i="3"/>
  <c r="H35" i="3"/>
  <c r="H38" i="3"/>
  <c r="J38" i="3"/>
  <c r="H72" i="3"/>
  <c r="J72" i="3"/>
  <c r="J55" i="3"/>
  <c r="H55" i="3"/>
  <c r="J42" i="3"/>
  <c r="J49" i="3"/>
  <c r="H49" i="3"/>
  <c r="H68" i="3"/>
  <c r="J68" i="3"/>
  <c r="H73" i="3"/>
  <c r="J73" i="3"/>
  <c r="H36" i="3"/>
  <c r="J36" i="3"/>
  <c r="H26" i="3"/>
  <c r="J26" i="3"/>
  <c r="J43" i="3"/>
  <c r="H43" i="3"/>
  <c r="J70" i="3"/>
  <c r="H70" i="3"/>
  <c r="H33" i="3"/>
  <c r="J33" i="3"/>
  <c r="H44" i="3"/>
  <c r="J44" i="3"/>
  <c r="H76" i="3"/>
  <c r="J76" i="3"/>
  <c r="J53" i="3"/>
  <c r="H53" i="3"/>
  <c r="H67" i="3"/>
  <c r="J67" i="3"/>
  <c r="J31" i="3"/>
  <c r="H31" i="3"/>
  <c r="J57" i="3"/>
  <c r="H57" i="3"/>
  <c r="H41" i="3"/>
  <c r="J41" i="3"/>
  <c r="H48" i="3"/>
  <c r="J48" i="3"/>
  <c r="H80" i="3"/>
  <c r="J80" i="3"/>
  <c r="H25" i="3"/>
  <c r="J25" i="3"/>
  <c r="H14" i="3"/>
  <c r="H46" i="3"/>
  <c r="D24" i="2"/>
  <c r="D14" i="2"/>
  <c r="D5" i="2"/>
  <c r="D12" i="1"/>
  <c r="D25" i="2"/>
  <c r="D15" i="2"/>
  <c r="D6" i="2"/>
  <c r="D13" i="1"/>
  <c r="D20" i="2"/>
  <c r="D9" i="2"/>
  <c r="D11" i="1"/>
  <c r="D19" i="2"/>
  <c r="D10" i="1"/>
  <c r="D9" i="1"/>
  <c r="D22" i="2"/>
  <c r="D7" i="2"/>
  <c r="D18" i="2"/>
  <c r="D11" i="2"/>
  <c r="D26" i="1"/>
  <c r="D21" i="2"/>
  <c r="D16" i="2"/>
  <c r="D25" i="1"/>
  <c r="D7" i="1"/>
  <c r="D10" i="2"/>
  <c r="D13" i="2"/>
  <c r="D24" i="1"/>
  <c r="D6" i="1"/>
  <c r="D15" i="1"/>
  <c r="D14" i="1"/>
  <c r="D26" i="2"/>
  <c r="D12" i="2"/>
  <c r="D16" i="1"/>
  <c r="D5" i="1"/>
  <c r="J65" i="3"/>
  <c r="J85" i="3"/>
  <c r="H52" i="3"/>
  <c r="J52" i="3"/>
  <c r="H84" i="3"/>
  <c r="J84" i="3"/>
  <c r="J23" i="3"/>
  <c r="H23" i="3"/>
  <c r="J59" i="3"/>
  <c r="H24" i="3"/>
  <c r="J20" i="3"/>
  <c r="H20" i="3"/>
  <c r="J54" i="3"/>
  <c r="H54" i="3"/>
  <c r="I54" i="3" s="1"/>
  <c r="I55" i="3" s="1"/>
  <c r="J51" i="3"/>
  <c r="H51" i="3"/>
  <c r="J39" i="3"/>
  <c r="H39" i="3"/>
  <c r="J82" i="3"/>
  <c r="H81" i="3"/>
  <c r="J81" i="3"/>
  <c r="H85" i="3"/>
  <c r="J37" i="3"/>
  <c r="H12" i="3"/>
  <c r="J24" i="3"/>
  <c r="H56" i="3"/>
  <c r="J56" i="3"/>
  <c r="H69" i="3"/>
  <c r="J21" i="3"/>
  <c r="H21" i="3"/>
  <c r="J40" i="3"/>
  <c r="J95" i="3"/>
  <c r="J32" i="3"/>
  <c r="H60" i="3"/>
  <c r="J60" i="3"/>
  <c r="J69" i="3"/>
  <c r="H9" i="3"/>
  <c r="H74" i="3"/>
  <c r="J58" i="3"/>
  <c r="H58" i="3"/>
  <c r="H27" i="3"/>
  <c r="J27" i="3"/>
  <c r="I43" i="3"/>
  <c r="J34" i="3"/>
  <c r="H34" i="3"/>
  <c r="H77" i="3"/>
  <c r="J77" i="3"/>
  <c r="H75" i="3"/>
  <c r="J75" i="3"/>
  <c r="J87" i="3"/>
  <c r="J79" i="3"/>
  <c r="H79" i="3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H29" i="3"/>
  <c r="J29" i="3"/>
  <c r="H71" i="3"/>
  <c r="J71" i="3"/>
  <c r="J62" i="3"/>
  <c r="H62" i="3"/>
  <c r="J66" i="3"/>
  <c r="J94" i="3" s="1"/>
  <c r="H66" i="3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J46" i="3"/>
  <c r="J19" i="3"/>
  <c r="H19" i="3"/>
  <c r="H22" i="3"/>
  <c r="J22" i="3"/>
  <c r="H64" i="3"/>
  <c r="J64" i="3"/>
  <c r="J61" i="3"/>
  <c r="H61" i="3"/>
  <c r="H50" i="3"/>
  <c r="J74" i="3"/>
  <c r="I44" i="3" l="1"/>
  <c r="I45" i="3" s="1"/>
  <c r="I46" i="3" s="1"/>
  <c r="I47" i="3" s="1"/>
  <c r="I48" i="3" s="1"/>
  <c r="I49" i="3" s="1"/>
  <c r="I50" i="3" s="1"/>
  <c r="I51" i="3" s="1"/>
  <c r="I52" i="3" s="1"/>
  <c r="I53" i="3" s="1"/>
  <c r="J92" i="3"/>
  <c r="J90" i="3"/>
  <c r="I19" i="3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56" i="3"/>
  <c r="I57" i="3" s="1"/>
  <c r="I58" i="3" s="1"/>
  <c r="I59" i="3" s="1"/>
  <c r="I60" i="3" s="1"/>
  <c r="I61" i="3" s="1"/>
  <c r="I62" i="3" s="1"/>
  <c r="I63" i="3" s="1"/>
  <c r="I64" i="3" s="1"/>
  <c r="I65" i="3" s="1"/>
  <c r="J91" i="3"/>
  <c r="J93" i="3"/>
  <c r="I31" i="3"/>
  <c r="I32" i="3" s="1"/>
  <c r="I33" i="3" s="1"/>
  <c r="I34" i="3" s="1"/>
  <c r="I35" i="3" s="1"/>
  <c r="I36" i="3" s="1"/>
  <c r="I37" i="3" s="1"/>
  <c r="I38" i="3" s="1"/>
  <c r="I39" i="3" s="1"/>
  <c r="I40" i="3" s="1"/>
  <c r="I41" i="3" s="1"/>
</calcChain>
</file>

<file path=xl/sharedStrings.xml><?xml version="1.0" encoding="utf-8"?>
<sst xmlns="http://schemas.openxmlformats.org/spreadsheetml/2006/main" count="213" uniqueCount="89">
  <si>
    <t>Oferta de Servicios de Infraestructura Macrozona Centro Norte</t>
  </si>
  <si>
    <t xml:space="preserve">Tarifa máxima de las prestaciones (en Pesos Chilenos netos de IVA) </t>
  </si>
  <si>
    <t>Prestación</t>
  </si>
  <si>
    <t>Modalidad de cobro</t>
  </si>
  <si>
    <t>Tarifa Original</t>
  </si>
  <si>
    <t>Tarifa Actualizada</t>
  </si>
  <si>
    <t>$ (CLP)</t>
  </si>
  <si>
    <r>
      <rPr>
        <sz val="9"/>
        <color rgb="FF000000"/>
        <rFont val="Bookman Old Style"/>
      </rPr>
      <t>Canal Óptico Terrestre Región de Coquimbo (COT</t>
    </r>
    <r>
      <rPr>
        <vertAlign val="subscript"/>
        <sz val="9"/>
        <color rgb="FF000000"/>
        <rFont val="Bookman Old Style"/>
      </rPr>
      <t>CTN04</t>
    </r>
    <r>
      <rPr>
        <sz val="9"/>
        <color rgb="FF000000"/>
        <rFont val="Bookman Old Style"/>
      </rPr>
      <t>)</t>
    </r>
  </si>
  <si>
    <t>Renta mensual por uso de Canal Óptico Terrestre ($/Canal Óptico Terrestre-mes)</t>
  </si>
  <si>
    <r>
      <rPr>
        <sz val="9"/>
        <color rgb="FF000000"/>
        <rFont val="Bookman Old Style"/>
      </rPr>
      <t>Canal Óptico Terrestre Región de Valparaíso (COT</t>
    </r>
    <r>
      <rPr>
        <vertAlign val="subscript"/>
        <sz val="9"/>
        <color rgb="FF000000"/>
        <rFont val="Bookman Old Style"/>
      </rPr>
      <t>CTN05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</si>
  <si>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Canal Óptico Terrestre Región Metropolitana (COT</t>
    </r>
    <r>
      <rPr>
        <vertAlign val="subscript"/>
        <sz val="9"/>
        <color rgb="FF000000"/>
        <rFont val="Bookman Old Style"/>
      </rPr>
      <t>CTN13</t>
    </r>
    <r>
      <rPr>
        <sz val="9"/>
        <color rgb="FF000000"/>
        <rFont val="Bookman Old Style"/>
      </rPr>
      <t>)</t>
    </r>
  </si>
  <si>
    <t xml:space="preserve">Alojamiento de Equipos </t>
  </si>
  <si>
    <r>
      <rPr>
        <sz val="9"/>
        <color rgb="FF000000"/>
        <rFont val="Bookman Old Style"/>
      </rPr>
      <t>Adecuación de espacio físico (*) (AEF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</si>
  <si>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Cargo por habilitación [$/sitio]</t>
  </si>
  <si>
    <r>
      <rPr>
        <sz val="9"/>
        <color rgb="FF000000"/>
        <rFont val="Bookman Old Style"/>
      </rPr>
      <t>Deshabilitación de espacio físico (*) (DEF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</si>
  <si>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Cargo por deshabilitación por evento [$/sitio]</t>
  </si>
  <si>
    <r>
      <rPr>
        <sz val="9"/>
        <color rgb="FF000000"/>
        <rFont val="Bookman Old Style"/>
      </rPr>
      <t>Arriendo de espacio físico en gabinete de uso común (*) (GC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</si>
  <si>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Renta mensual por uso de U ($/U-mes)</t>
  </si>
  <si>
    <r>
      <rPr>
        <sz val="9"/>
        <color rgb="FF000000"/>
        <rFont val="Bookman Old Style"/>
      </rPr>
      <t>Renta mensual por m</t>
    </r>
    <r>
      <rPr>
        <vertAlign val="superscript"/>
        <sz val="9"/>
        <color rgb="FF000000"/>
        <rFont val="Bookman Old Style"/>
      </rPr>
      <t>2</t>
    </r>
    <r>
      <rPr>
        <sz val="9"/>
        <color rgb="FF000000"/>
        <rFont val="Bookman Old Style"/>
      </rPr>
      <t xml:space="preserve"> [$/m</t>
    </r>
    <r>
      <rPr>
        <vertAlign val="superscript"/>
        <sz val="9"/>
        <color rgb="FF000000"/>
        <rFont val="Bookman Old Style"/>
      </rPr>
      <t>2</t>
    </r>
    <r>
      <rPr>
        <sz val="9"/>
        <color rgb="FF000000"/>
        <rFont val="Bookman Old Style"/>
      </rPr>
      <t>-mes]</t>
    </r>
  </si>
  <si>
    <t>$/metro lineal</t>
  </si>
  <si>
    <t>Renta mensual por kilowatt hora consumido ($/kWh-mes)</t>
  </si>
  <si>
    <t>Renta mensual por kilowatt hora disipado ($/kWh-mes)</t>
  </si>
  <si>
    <t>Cargo por hora ($/Hr)</t>
  </si>
  <si>
    <t xml:space="preserve">Obras Civiles </t>
  </si>
  <si>
    <r>
      <rPr>
        <sz val="9"/>
        <color rgb="FF000000"/>
        <rFont val="Bookman Old Style"/>
      </rPr>
      <t>Habilitación y uso de acometida por cada cable ingresado (AC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</si>
  <si>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Cargo por habilitación por cable ingresado [$/cable ingresado)</t>
  </si>
  <si>
    <r>
      <rPr>
        <sz val="9"/>
        <color rgb="FF000000"/>
        <rFont val="Bookman Old Style"/>
      </rPr>
      <t>Habilitación y uso de túnel por cada cable ingresado (TC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</si>
  <si>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Cargo por habilitación y uso de túnel por cable ingresado [$/metro lineal]</t>
  </si>
  <si>
    <r>
      <rPr>
        <sz val="9"/>
        <color rgb="FF000000"/>
        <rFont val="Bookman Old Style"/>
      </rPr>
      <t>Uso de canalización de acometida y tendido por cada cable ingresado (CC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</si>
  <si>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Cargo por habilitación de canalizaciones por metro lineal [$/metro lineal]</t>
  </si>
  <si>
    <r>
      <rPr>
        <sz val="9"/>
        <color rgb="FF000000"/>
        <rFont val="Bookman Old Style"/>
      </rPr>
      <t>Conexión del cable a la bandeja de terminación en el ODF (CB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</si>
  <si>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Cargo por bandeja [$/bandeja]</t>
  </si>
  <si>
    <r>
      <rPr>
        <sz val="9"/>
        <color rgb="FF000000"/>
        <rFont val="Bookman Old Style"/>
      </rPr>
      <t>Uso de bandeja de terminación en el ODF, utilizados para terminar un cable (ODF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</si>
  <si>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Renta mensual por bandeja [$/bandeja-mes]</t>
  </si>
  <si>
    <t>Conexión Óptica para Clientes</t>
  </si>
  <si>
    <r>
      <rPr>
        <sz val="9"/>
        <color rgb="FF000000"/>
        <rFont val="Bookman Old Style"/>
      </rPr>
      <t>Habilitación de cruzada óptica entre posiciones de ODF de Clientes (*) (HCO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</si>
  <si>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Cargo por habilitación de una cruzada óptica (jumper de fibra con 2 filamentos) [$ / cruzada ejecutada]</t>
  </si>
  <si>
    <r>
      <rPr>
        <sz val="9"/>
        <color rgb="FF000000"/>
        <rFont val="Bookman Old Style"/>
      </rPr>
      <t>Uso de cruzada óptica entre posiciones de ODF de Clientes (*) (UCO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</si>
  <si>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Renta mensual por cruzada óptica [$ / cruzada ejecutada-mes]</t>
  </si>
  <si>
    <r>
      <rPr>
        <sz val="9"/>
        <color rgb="FF000000"/>
        <rFont val="Bookman Old Style"/>
      </rPr>
      <t>Fusión de fibra óptica en TRIOT Terrestre (FF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</si>
  <si>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Cargo por habilitación de una fusión realizada en Punto de Derivación [$ / fusión realizada]</t>
  </si>
  <si>
    <t>Tarifas máximas para la obligación de Servicio Preferente Macrozona Centro Norte</t>
  </si>
  <si>
    <r>
      <rPr>
        <sz val="9"/>
        <color rgb="FF000000"/>
        <rFont val="Bookman Old Style"/>
      </rPr>
      <t>Canal Óptico Terrestre Región de Coquimbo (COT</t>
    </r>
    <r>
      <rPr>
        <vertAlign val="subscript"/>
        <sz val="9"/>
        <color rgb="FF000000"/>
        <rFont val="Bookman Old Style"/>
      </rPr>
      <t>CTN04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</si>
  <si>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Canal Óptico Terrestre Región de Valparaíso (COT</t>
    </r>
    <r>
      <rPr>
        <vertAlign val="subscript"/>
        <sz val="9"/>
        <color rgb="FF000000"/>
        <rFont val="Bookman Old Style"/>
      </rPr>
      <t>CTN05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</si>
  <si>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Canal Óptico Terrestre Región Metropolitana (COT</t>
    </r>
    <r>
      <rPr>
        <vertAlign val="subscript"/>
        <sz val="9"/>
        <color rgb="FF000000"/>
        <rFont val="Bookman Old Style"/>
      </rPr>
      <t>CTN13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</si>
  <si>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Adecuación de espacio físico (*) (AEF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</si>
  <si>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Deshabilitación de espacio físico (*) (DEF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</si>
  <si>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Arriendo de espacio físico en gabinete de uso común (*) (GC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</si>
  <si>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Arriendo de espacio físico para gabinete dedicado (*) (GD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</si>
  <si>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Renta mensual por m</t>
    </r>
    <r>
      <rPr>
        <vertAlign val="superscript"/>
        <sz val="9"/>
        <color rgb="FF000000"/>
        <rFont val="Bookman Old Style"/>
      </rPr>
      <t>2</t>
    </r>
    <r>
      <rPr>
        <sz val="9"/>
        <color rgb="FF000000"/>
        <rFont val="Bookman Old Style"/>
      </rPr>
      <t xml:space="preserve"> [$/m</t>
    </r>
    <r>
      <rPr>
        <vertAlign val="superscript"/>
        <sz val="9"/>
        <color rgb="FF000000"/>
        <rFont val="Bookman Old Style"/>
      </rPr>
      <t>2</t>
    </r>
    <r>
      <rPr>
        <sz val="9"/>
        <color rgb="FF000000"/>
        <rFont val="Bookman Old Style"/>
      </rPr>
      <t>-mes]</t>
    </r>
  </si>
  <si>
    <r>
      <rPr>
        <sz val="9"/>
        <color rgb="FF000000"/>
        <rFont val="Bookman Old Style"/>
      </rPr>
      <t>Tendido de energía eléctrica (*) (TEE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</si>
  <si>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Uso de energía eléctrica (*) (EE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</si>
  <si>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Climatización (*) (CL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</si>
  <si>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Supervisión técnica de visitas (*) (ST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</si>
  <si>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Habilitación y uso de acometida por cada cable ingresado (AC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</si>
  <si>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Habilitación y uso de túnel por cada cable ingresado (TC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</si>
  <si>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Uso de canalización de acometida y tendido por cada cable ingresado (CC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</si>
  <si>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Conexión del cable a la bandeja de terminación en el ODF (CB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</si>
  <si>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Uso de bandeja de terminación en el ODF, utilizados para terminar un cable (ODF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</si>
  <si>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Habilitación de cruzada óptica entre posiciones de ODF de Clientes (*) (HCO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</si>
  <si>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Uso de cruzada óptica entre posiciones de ODF de Clientes (*) (UCO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</si>
  <si>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rPr>
        <sz val="9"/>
        <color rgb="FF000000"/>
        <rFont val="Bookman Old Style"/>
      </rPr>
      <t>Fusión de fibra óptica en TRIOT Terrestre (FF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</si>
  <si>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Índice de Precios al Productor (IPP) Industrias</t>
  </si>
  <si>
    <t>Cobertura Nacional - Año base 2019, empalmado</t>
  </si>
  <si>
    <t>Factor de enlace</t>
  </si>
  <si>
    <t>Fuente: Instituto Nacional de Estadísticas</t>
  </si>
  <si>
    <t>Proyeción de empresa</t>
  </si>
  <si>
    <t>Año</t>
  </si>
  <si>
    <t>Mes</t>
  </si>
  <si>
    <t>Glosa</t>
  </si>
  <si>
    <t>Índice base 2014=100</t>
  </si>
  <si>
    <t>Índice base 2019=100</t>
  </si>
  <si>
    <t>Indice empalmado</t>
  </si>
  <si>
    <t>Variación Mensual (%)</t>
  </si>
  <si>
    <t>Variación Acumulada (%)</t>
  </si>
  <si>
    <t>Variación 12 Meses (%)</t>
  </si>
  <si>
    <t>Industrias</t>
  </si>
  <si>
    <t>Prom Var 12 meses (anual)</t>
  </si>
  <si>
    <t>Prom Var 11 meses (anual)</t>
  </si>
  <si>
    <t>Var 47 meses (acumulada)</t>
  </si>
  <si>
    <t>2020-2023</t>
  </si>
  <si>
    <r>
      <t>Arriendo de espacio físico para gabinete dedicado (*) (GD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</si>
  <si>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t>Tendido de energía eléctrica (*) (TEE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</si>
  <si>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t>Uso de energía eléctrica (*) (EE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</si>
  <si>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t>Climatización (*) (CL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</si>
  <si>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r>
      <t>Supervisión técnica de visitas (*) (ST</t>
    </r>
    <r>
      <rPr>
        <vertAlign val="subscript"/>
        <sz val="9"/>
        <color rgb="FF000000"/>
        <rFont val="Bookman Old Style"/>
      </rPr>
      <t>CTN</t>
    </r>
    <r>
      <rPr>
        <sz val="9"/>
        <color rgb="FF000000"/>
        <rFont val="Bookman Old Style"/>
      </rPr>
      <t>)</t>
    </r>
  </si>
  <si>
    <t>Tarifa</t>
  </si>
  <si>
    <t>Tarifa Original
Corregida</t>
  </si>
  <si>
    <t>*80.000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</si>
</sst>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0.0000"/>
    <numFmt numFmtId="165" formatCode="##########0"/>
    <numFmt numFmtId="166" formatCode="0.0%"/>
    <numFmt numFmtId="167" formatCode="0.0"/>
  </numFmts>
  <fonts count="15">
    <font>
      <sz val="11"/>
      <color theme="1"/>
      <name val="Calibri"/>
      <scheme val="minor"/>
    </font>
    <font>
      <b/>
      <sz val="12"/>
      <color rgb="FF000000"/>
      <name val="Bookman Old Style"/>
    </font>
    <font>
      <sz val="11"/>
      <name val="Calibri"/>
    </font>
    <font>
      <sz val="11"/>
      <color rgb="FF000000"/>
      <name val="Calibri"/>
    </font>
    <font>
      <b/>
      <sz val="9"/>
      <color rgb="FFFFFFFF"/>
      <name val="Bookman Old Style"/>
    </font>
    <font>
      <sz val="9"/>
      <color rgb="FF000000"/>
      <name val="Bookman Old Style"/>
    </font>
    <font>
      <sz val="11"/>
      <color theme="1"/>
      <name val="Calibri"/>
    </font>
    <font>
      <sz val="9"/>
      <color rgb="FF000000"/>
      <name val="Arial"/>
    </font>
    <font>
      <b/>
      <sz val="11"/>
      <color rgb="FF4F493B"/>
      <name val="Arial"/>
    </font>
    <font>
      <b/>
      <sz val="9"/>
      <color rgb="FF000000"/>
      <name val="Arial"/>
    </font>
    <font>
      <sz val="11"/>
      <color theme="1"/>
      <name val="Arial"/>
    </font>
    <font>
      <vertAlign val="subscript"/>
      <sz val="9"/>
      <color rgb="FF000000"/>
      <name val="Bookman Old Style"/>
    </font>
    <font>
      <vertAlign val="superscript"/>
      <sz val="9"/>
      <color rgb="FF000000"/>
      <name val="Bookman Old Style"/>
    </font>
    <font>
      <sz val="9"/>
      <color rgb="FFFF0000"/>
      <name val="Bookman Old Style"/>
      <family val="1"/>
    </font>
    <font>
      <b/>
      <sz val="9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rgb="FF365F91"/>
        <bgColor rgb="FF365F91"/>
      </patternFill>
    </fill>
    <fill>
      <patternFill patternType="solid">
        <fgColor theme="0" tint="-4.9989318521683403E-2"/>
        <bgColor rgb="FFFFFFFF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FFFFFF"/>
      </right>
      <top/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0" borderId="0" xfId="0" applyFont="1"/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41" fontId="5" fillId="0" borderId="11" xfId="0" applyNumberFormat="1" applyFont="1" applyBorder="1" applyAlignment="1">
      <alignment horizontal="right" vertical="center"/>
    </xf>
    <xf numFmtId="41" fontId="3" fillId="0" borderId="0" xfId="0" applyNumberFormat="1" applyFont="1"/>
    <xf numFmtId="41" fontId="5" fillId="2" borderId="11" xfId="0" applyNumberFormat="1" applyFont="1" applyFill="1" applyBorder="1" applyAlignment="1">
      <alignment horizontal="right" vertical="center"/>
    </xf>
    <xf numFmtId="41" fontId="5" fillId="0" borderId="11" xfId="0" applyNumberFormat="1" applyFont="1" applyBorder="1" applyAlignment="1">
      <alignment horizontal="right" vertical="center"/>
    </xf>
    <xf numFmtId="41" fontId="5" fillId="0" borderId="11" xfId="0" applyNumberFormat="1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left"/>
    </xf>
    <xf numFmtId="0" fontId="7" fillId="0" borderId="0" xfId="0" applyFont="1"/>
    <xf numFmtId="2" fontId="7" fillId="0" borderId="0" xfId="0" applyNumberFormat="1" applyFont="1" applyAlignment="1">
      <alignment horizontal="left"/>
    </xf>
    <xf numFmtId="165" fontId="7" fillId="0" borderId="15" xfId="0" applyNumberFormat="1" applyFont="1" applyBorder="1" applyAlignment="1">
      <alignment horizontal="right"/>
    </xf>
    <xf numFmtId="165" fontId="7" fillId="0" borderId="16" xfId="0" applyNumberFormat="1" applyFont="1" applyBorder="1" applyAlignment="1">
      <alignment horizontal="right"/>
    </xf>
    <xf numFmtId="0" fontId="7" fillId="0" borderId="16" xfId="0" applyFont="1" applyBorder="1"/>
    <xf numFmtId="2" fontId="7" fillId="0" borderId="16" xfId="0" applyNumberFormat="1" applyFont="1" applyBorder="1" applyAlignment="1">
      <alignment horizontal="right"/>
    </xf>
    <xf numFmtId="166" fontId="6" fillId="0" borderId="16" xfId="0" applyNumberFormat="1" applyFont="1" applyBorder="1" applyAlignment="1">
      <alignment horizontal="center" vertical="center"/>
    </xf>
    <xf numFmtId="167" fontId="7" fillId="0" borderId="16" xfId="0" applyNumberFormat="1" applyFont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 vertical="center"/>
    </xf>
    <xf numFmtId="0" fontId="10" fillId="0" borderId="0" xfId="0" applyFont="1"/>
    <xf numFmtId="49" fontId="13" fillId="2" borderId="11" xfId="0" applyNumberFormat="1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4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2" fillId="0" borderId="8" xfId="0" applyFont="1" applyBorder="1"/>
    <xf numFmtId="41" fontId="14" fillId="5" borderId="1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+mn-lt"/>
              </a:defRPr>
            </a:pPr>
            <a:r>
              <a:rPr sz="1400" b="0" i="0">
                <a:solidFill>
                  <a:srgbClr val="595959"/>
                </a:solidFill>
                <a:latin typeface="+mn-lt"/>
              </a:rPr>
              <a:t>Proyección de Tendencia IPP Industrias
Móvil 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  <a:prstDash val="solid"/>
            </a:ln>
          </c:spPr>
          <c:marker>
            <c:symbol val="none"/>
          </c:marker>
          <c:trendlin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val>
            <c:numRef>
              <c:f>'IPP Industrias'!$J$18:$J$88</c:f>
              <c:numCache>
                <c:formatCode>0.0%</c:formatCode>
                <c:ptCount val="71"/>
                <c:pt idx="0">
                  <c:v>6.6641315714421445E-2</c:v>
                </c:pt>
                <c:pt idx="1">
                  <c:v>6.161182641869356E-2</c:v>
                </c:pt>
                <c:pt idx="2">
                  <c:v>4.8110616535656847E-2</c:v>
                </c:pt>
                <c:pt idx="3">
                  <c:v>6.2051134731398783E-2</c:v>
                </c:pt>
                <c:pt idx="4">
                  <c:v>8.1399771776341057E-2</c:v>
                </c:pt>
                <c:pt idx="5">
                  <c:v>0.10147408464098895</c:v>
                </c:pt>
                <c:pt idx="6">
                  <c:v>5.2853133769878324E-2</c:v>
                </c:pt>
                <c:pt idx="7">
                  <c:v>1.5655039824224115E-2</c:v>
                </c:pt>
                <c:pt idx="8">
                  <c:v>4.6597292568376636E-2</c:v>
                </c:pt>
                <c:pt idx="9">
                  <c:v>3.0104241552839639E-2</c:v>
                </c:pt>
                <c:pt idx="10">
                  <c:v>1.6894895963009082E-2</c:v>
                </c:pt>
                <c:pt idx="11">
                  <c:v>9.4757350336520663E-3</c:v>
                </c:pt>
                <c:pt idx="12">
                  <c:v>-1.8716577540108803E-3</c:v>
                </c:pt>
                <c:pt idx="13">
                  <c:v>1.3655556553768822E-2</c:v>
                </c:pt>
                <c:pt idx="14">
                  <c:v>4.0661425860666789E-2</c:v>
                </c:pt>
                <c:pt idx="15">
                  <c:v>3.714723649806162E-2</c:v>
                </c:pt>
                <c:pt idx="16">
                  <c:v>1.1431586352444567E-2</c:v>
                </c:pt>
                <c:pt idx="17">
                  <c:v>-1.6232084268692715E-2</c:v>
                </c:pt>
                <c:pt idx="18">
                  <c:v>1.3149711239449191E-2</c:v>
                </c:pt>
                <c:pt idx="19">
                  <c:v>2.0281233098972562E-2</c:v>
                </c:pt>
                <c:pt idx="20">
                  <c:v>2.7276726792782036E-3</c:v>
                </c:pt>
                <c:pt idx="21">
                  <c:v>-2.6171159382361031E-3</c:v>
                </c:pt>
                <c:pt idx="22">
                  <c:v>4.9667715984610172E-2</c:v>
                </c:pt>
                <c:pt idx="23">
                  <c:v>6.123344152995891E-2</c:v>
                </c:pt>
                <c:pt idx="24">
                  <c:v>7.2952942226984563E-2</c:v>
                </c:pt>
                <c:pt idx="25">
                  <c:v>5.2556944075157208E-2</c:v>
                </c:pt>
                <c:pt idx="26">
                  <c:v>1.7799774246765709E-2</c:v>
                </c:pt>
                <c:pt idx="27">
                  <c:v>1.7647570199078366E-2</c:v>
                </c:pt>
                <c:pt idx="28">
                  <c:v>8.9549643540254298E-3</c:v>
                </c:pt>
                <c:pt idx="29">
                  <c:v>4.0898718623836983E-2</c:v>
                </c:pt>
                <c:pt idx="30">
                  <c:v>8.480224502323952E-2</c:v>
                </c:pt>
                <c:pt idx="31">
                  <c:v>0.11122890714727451</c:v>
                </c:pt>
                <c:pt idx="32">
                  <c:v>0.11319761319761334</c:v>
                </c:pt>
                <c:pt idx="33">
                  <c:v>0.12805038047756501</c:v>
                </c:pt>
                <c:pt idx="34">
                  <c:v>8.1056314561812615E-2</c:v>
                </c:pt>
                <c:pt idx="35">
                  <c:v>0.10209142762668444</c:v>
                </c:pt>
                <c:pt idx="36">
                  <c:v>0.12208721704394154</c:v>
                </c:pt>
                <c:pt idx="37">
                  <c:v>0.17539575614685088</c:v>
                </c:pt>
                <c:pt idx="38">
                  <c:v>0.24057328101006648</c:v>
                </c:pt>
                <c:pt idx="39">
                  <c:v>0.25414317444045786</c:v>
                </c:pt>
                <c:pt idx="40">
                  <c:v>0.34407582938388614</c:v>
                </c:pt>
                <c:pt idx="41">
                  <c:v>0.30404721753794273</c:v>
                </c:pt>
                <c:pt idx="42">
                  <c:v>0.27364591754244127</c:v>
                </c:pt>
                <c:pt idx="43">
                  <c:v>0.28669104786134514</c:v>
                </c:pt>
                <c:pt idx="44">
                  <c:v>0.27329339429292121</c:v>
                </c:pt>
                <c:pt idx="45">
                  <c:v>0.31891137473831122</c:v>
                </c:pt>
                <c:pt idx="46">
                  <c:v>0.31224474069507568</c:v>
                </c:pt>
                <c:pt idx="47">
                  <c:v>0.31533153315331552</c:v>
                </c:pt>
                <c:pt idx="48">
                  <c:v>0.30156493362011405</c:v>
                </c:pt>
                <c:pt idx="49">
                  <c:v>0.28848771401962914</c:v>
                </c:pt>
                <c:pt idx="50">
                  <c:v>0.24872782285792905</c:v>
                </c:pt>
                <c:pt idx="51">
                  <c:v>0.26244806212110916</c:v>
                </c:pt>
                <c:pt idx="52">
                  <c:v>0.19579433260674484</c:v>
                </c:pt>
                <c:pt idx="53">
                  <c:v>0.21970774602353571</c:v>
                </c:pt>
                <c:pt idx="54">
                  <c:v>0.21040939384322432</c:v>
                </c:pt>
                <c:pt idx="55">
                  <c:v>0.17208353929807219</c:v>
                </c:pt>
                <c:pt idx="56">
                  <c:v>0.17278524113167815</c:v>
                </c:pt>
                <c:pt idx="57">
                  <c:v>0.13709582598471481</c:v>
                </c:pt>
                <c:pt idx="58">
                  <c:v>0.13535733161078167</c:v>
                </c:pt>
                <c:pt idx="59">
                  <c:v>3.0337591240875872E-2</c:v>
                </c:pt>
                <c:pt idx="60">
                  <c:v>3.0030201151062696E-2</c:v>
                </c:pt>
                <c:pt idx="61">
                  <c:v>-1.5845657733793095E-2</c:v>
                </c:pt>
                <c:pt idx="62">
                  <c:v>-1.8888705325183164E-2</c:v>
                </c:pt>
                <c:pt idx="63">
                  <c:v>-4.2678320923707713E-2</c:v>
                </c:pt>
                <c:pt idx="64">
                  <c:v>-9.0070769890628455E-2</c:v>
                </c:pt>
                <c:pt idx="65">
                  <c:v>-9.4836726039016161E-2</c:v>
                </c:pt>
                <c:pt idx="66">
                  <c:v>-9.1557420031462944E-2</c:v>
                </c:pt>
                <c:pt idx="67">
                  <c:v>-6.6793188887131594E-2</c:v>
                </c:pt>
                <c:pt idx="68">
                  <c:v>-4.7693500090919438E-2</c:v>
                </c:pt>
                <c:pt idx="69">
                  <c:v>-5.7920149269450438E-2</c:v>
                </c:pt>
                <c:pt idx="70">
                  <c:v>-6.7433695551432526E-2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47261280"/>
        <c:axId val="-547257472"/>
      </c:lineChart>
      <c:catAx>
        <c:axId val="-54726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s-CL"/>
          </a:p>
        </c:txPr>
        <c:crossAx val="-547257472"/>
        <c:crosses val="autoZero"/>
        <c:auto val="1"/>
        <c:lblAlgn val="ctr"/>
        <c:lblOffset val="100"/>
        <c:noMultiLvlLbl val="1"/>
      </c:catAx>
      <c:valAx>
        <c:axId val="-5472574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%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s-CL"/>
          </a:p>
        </c:txPr>
        <c:crossAx val="-547261280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504825</xdr:colOff>
      <xdr:row>13</xdr:row>
      <xdr:rowOff>19050</xdr:rowOff>
    </xdr:from>
    <xdr:ext cx="10306050" cy="3524250"/>
    <xdr:graphicFrame macro="">
      <xdr:nvGraphicFramePr>
        <xdr:cNvPr id="92295685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C2C2"/>
  </sheetPr>
  <dimension ref="A1:Z1000"/>
  <sheetViews>
    <sheetView showGridLines="0" tabSelected="1" topLeftCell="A6" workbookViewId="0">
      <selection activeCell="E14" sqref="E14"/>
    </sheetView>
  </sheetViews>
  <sheetFormatPr baseColWidth="10" defaultColWidth="14.42578125" defaultRowHeight="15" customHeight="1"/>
  <cols>
    <col min="1" max="1" width="59.42578125" customWidth="1"/>
    <col min="2" max="2" width="36.42578125" customWidth="1"/>
    <col min="3" max="4" width="19.140625" customWidth="1"/>
    <col min="5" max="5" width="63" customWidth="1"/>
    <col min="6" max="8" width="13.42578125" customWidth="1"/>
    <col min="9" max="9" width="15.28515625" customWidth="1"/>
    <col min="10" max="10" width="15" customWidth="1"/>
    <col min="11" max="11" width="16.42578125" customWidth="1"/>
    <col min="12" max="12" width="14.5703125" customWidth="1"/>
    <col min="13" max="26" width="12.42578125" customWidth="1"/>
  </cols>
  <sheetData>
    <row r="1" spans="1:26" ht="16.5" customHeight="1">
      <c r="A1" s="43" t="s">
        <v>0</v>
      </c>
      <c r="B1" s="44"/>
      <c r="C1" s="44"/>
      <c r="D1" s="4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6" t="s">
        <v>1</v>
      </c>
      <c r="B2" s="44"/>
      <c r="C2" s="44"/>
      <c r="D2" s="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47" t="s">
        <v>2</v>
      </c>
      <c r="B3" s="49" t="s">
        <v>3</v>
      </c>
      <c r="C3" s="2" t="s">
        <v>4</v>
      </c>
      <c r="D3" s="2" t="s">
        <v>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48"/>
      <c r="B4" s="50"/>
      <c r="C4" s="3" t="s">
        <v>6</v>
      </c>
      <c r="D4" s="3" t="s">
        <v>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8.25">
      <c r="A5" s="4" t="s">
        <v>7</v>
      </c>
      <c r="B5" s="5" t="s">
        <v>8</v>
      </c>
      <c r="C5" s="6">
        <v>10880000</v>
      </c>
      <c r="D5" s="6">
        <f>C5*'IPP Industrias'!$J$97</f>
        <v>16216332.793309879</v>
      </c>
      <c r="E5" s="7"/>
      <c r="F5" s="7"/>
      <c r="G5" s="7"/>
      <c r="H5" s="7"/>
      <c r="I5" s="7"/>
      <c r="J5" s="7"/>
      <c r="K5" s="7"/>
      <c r="L5" s="7"/>
      <c r="M5" s="7"/>
      <c r="N5" s="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8.25">
      <c r="A6" s="4" t="s">
        <v>9</v>
      </c>
      <c r="B6" s="5" t="s">
        <v>8</v>
      </c>
      <c r="C6" s="6">
        <v>7480000</v>
      </c>
      <c r="D6" s="6">
        <f>C6*'IPP Industrias'!$J$97</f>
        <v>11148728.795400541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8.25">
      <c r="A7" s="4" t="s">
        <v>10</v>
      </c>
      <c r="B7" s="5" t="s">
        <v>8</v>
      </c>
      <c r="C7" s="6">
        <v>5530000</v>
      </c>
      <c r="D7" s="6">
        <f>C7*'IPP Industrias'!$J$97</f>
        <v>8242308.8554231273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9" t="s">
        <v>11</v>
      </c>
      <c r="B8" s="40"/>
      <c r="C8" s="40"/>
      <c r="D8" s="4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4" t="s">
        <v>12</v>
      </c>
      <c r="B9" s="5" t="s">
        <v>13</v>
      </c>
      <c r="C9" s="6">
        <v>750000</v>
      </c>
      <c r="D9" s="6">
        <f>C9*'IPP Industrias'!$J$97</f>
        <v>1117853.823068236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>
      <c r="A10" s="4" t="s">
        <v>14</v>
      </c>
      <c r="B10" s="5" t="s">
        <v>15</v>
      </c>
      <c r="C10" s="6">
        <v>750000</v>
      </c>
      <c r="D10" s="6">
        <f>C10*'IPP Industrias'!$J$97</f>
        <v>1117853.823068236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4" t="s">
        <v>16</v>
      </c>
      <c r="B11" s="5" t="s">
        <v>17</v>
      </c>
      <c r="C11" s="6">
        <v>80000</v>
      </c>
      <c r="D11" s="6">
        <f>C11*'IPP Industrias'!$J$97</f>
        <v>119237.74112727852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4" t="s">
        <v>81</v>
      </c>
      <c r="B12" s="5" t="s">
        <v>18</v>
      </c>
      <c r="C12" s="51">
        <v>624000</v>
      </c>
      <c r="D12" s="6">
        <f>C12*'IPP Industrias'!$J$97</f>
        <v>930054.3807927724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4" t="s">
        <v>82</v>
      </c>
      <c r="B13" s="5" t="s">
        <v>19</v>
      </c>
      <c r="C13" s="51">
        <v>22500</v>
      </c>
      <c r="D13" s="6">
        <f>C13*'IPP Industrias'!$J$97</f>
        <v>33535.614692047086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>
      <c r="A14" s="4" t="s">
        <v>83</v>
      </c>
      <c r="B14" s="5" t="s">
        <v>20</v>
      </c>
      <c r="C14" s="51">
        <v>97200</v>
      </c>
      <c r="D14" s="6">
        <f>C14*'IPP Industrias'!$J$97</f>
        <v>144873.8554696434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>
      <c r="A15" s="4" t="s">
        <v>84</v>
      </c>
      <c r="B15" s="5" t="s">
        <v>21</v>
      </c>
      <c r="C15" s="51">
        <v>72900</v>
      </c>
      <c r="D15" s="6">
        <f>C15*'IPP Industrias'!$J$97</f>
        <v>108655.39160223254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4" t="s">
        <v>85</v>
      </c>
      <c r="B16" s="5" t="s">
        <v>22</v>
      </c>
      <c r="C16" s="51">
        <v>17333</v>
      </c>
      <c r="D16" s="6">
        <f>C16*'IPP Industrias'!$J$97</f>
        <v>25834.347086988982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39" t="s">
        <v>23</v>
      </c>
      <c r="B17" s="40"/>
      <c r="C17" s="40"/>
      <c r="D17" s="4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>
      <c r="A18" s="4" t="s">
        <v>24</v>
      </c>
      <c r="B18" s="5" t="s">
        <v>25</v>
      </c>
      <c r="C18" s="6">
        <v>1100000</v>
      </c>
      <c r="D18" s="9">
        <v>1639533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>
      <c r="A19" s="4" t="s">
        <v>26</v>
      </c>
      <c r="B19" s="5" t="s">
        <v>27</v>
      </c>
      <c r="C19" s="6">
        <v>70000</v>
      </c>
      <c r="D19" s="9">
        <v>104334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>
      <c r="A20" s="4" t="s">
        <v>28</v>
      </c>
      <c r="B20" s="5" t="s">
        <v>29</v>
      </c>
      <c r="C20" s="6">
        <v>91000</v>
      </c>
      <c r="D20" s="9">
        <v>135634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4" t="s">
        <v>30</v>
      </c>
      <c r="B21" s="5" t="s">
        <v>31</v>
      </c>
      <c r="C21" s="6">
        <v>17332.900000000001</v>
      </c>
      <c r="D21" s="9">
        <v>25834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" t="s">
        <v>32</v>
      </c>
      <c r="B22" s="5" t="s">
        <v>33</v>
      </c>
      <c r="C22" s="6">
        <v>70000</v>
      </c>
      <c r="D22" s="9">
        <v>104334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2" t="s">
        <v>34</v>
      </c>
      <c r="B23" s="40"/>
      <c r="C23" s="40"/>
      <c r="D23" s="4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4" t="s">
        <v>35</v>
      </c>
      <c r="B24" s="5" t="s">
        <v>36</v>
      </c>
      <c r="C24" s="10">
        <v>135000</v>
      </c>
      <c r="D24" s="6">
        <f>C24*'IPP Industrias'!$J$97</f>
        <v>201213.6881522825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" t="s">
        <v>37</v>
      </c>
      <c r="B25" s="5" t="s">
        <v>38</v>
      </c>
      <c r="C25" s="10">
        <v>135000</v>
      </c>
      <c r="D25" s="6">
        <f>C25*'IPP Industrias'!$J$97</f>
        <v>201213.6881522825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" t="s">
        <v>39</v>
      </c>
      <c r="B26" s="5" t="s">
        <v>40</v>
      </c>
      <c r="C26" s="10">
        <v>750000</v>
      </c>
      <c r="D26" s="6">
        <f>C26*'IPP Industrias'!$J$97</f>
        <v>1117853.823068236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17:D17"/>
    <mergeCell ref="A23:D23"/>
    <mergeCell ref="A1:D1"/>
    <mergeCell ref="A2:D2"/>
    <mergeCell ref="A3:A4"/>
    <mergeCell ref="B3:B4"/>
    <mergeCell ref="A8:D8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sqref="A1:D1"/>
    </sheetView>
  </sheetViews>
  <sheetFormatPr baseColWidth="10" defaultColWidth="14.42578125" defaultRowHeight="15" customHeight="1"/>
  <cols>
    <col min="1" max="1" width="74" customWidth="1"/>
    <col min="2" max="2" width="43.85546875" customWidth="1"/>
    <col min="3" max="4" width="13.85546875" customWidth="1"/>
    <col min="5" max="26" width="11.42578125" customWidth="1"/>
  </cols>
  <sheetData>
    <row r="1" spans="1:26" ht="16.5" customHeight="1">
      <c r="A1" s="43" t="s">
        <v>41</v>
      </c>
      <c r="B1" s="44"/>
      <c r="C1" s="44"/>
      <c r="D1" s="4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46" t="s">
        <v>1</v>
      </c>
      <c r="B2" s="44"/>
      <c r="C2" s="44"/>
      <c r="D2" s="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>
      <c r="A3" s="47" t="s">
        <v>2</v>
      </c>
      <c r="B3" s="49" t="s">
        <v>3</v>
      </c>
      <c r="C3" s="2" t="s">
        <v>4</v>
      </c>
      <c r="D3" s="2" t="s">
        <v>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48"/>
      <c r="B4" s="50"/>
      <c r="C4" s="3" t="s">
        <v>6</v>
      </c>
      <c r="D4" s="3" t="s">
        <v>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>
      <c r="A5" s="4" t="s">
        <v>42</v>
      </c>
      <c r="B5" s="5" t="s">
        <v>8</v>
      </c>
      <c r="C5" s="6">
        <v>1088000</v>
      </c>
      <c r="D5" s="6">
        <f>C5*'IPP Industrias'!$J$97</f>
        <v>1621633.2793309879</v>
      </c>
      <c r="E5" s="7"/>
      <c r="F5" s="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>
      <c r="A6" s="4" t="s">
        <v>43</v>
      </c>
      <c r="B6" s="5" t="s">
        <v>8</v>
      </c>
      <c r="C6" s="6">
        <v>748000</v>
      </c>
      <c r="D6" s="6">
        <f>C6*'IPP Industrias'!$J$97</f>
        <v>1114872.8795400541</v>
      </c>
      <c r="E6" s="1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>
      <c r="A7" s="4" t="s">
        <v>44</v>
      </c>
      <c r="B7" s="5" t="s">
        <v>8</v>
      </c>
      <c r="C7" s="6">
        <v>553000</v>
      </c>
      <c r="D7" s="6">
        <f>C7*'IPP Industrias'!$J$97</f>
        <v>824230.88554231275</v>
      </c>
      <c r="E7" s="1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9" t="s">
        <v>11</v>
      </c>
      <c r="B8" s="40"/>
      <c r="C8" s="40"/>
      <c r="D8" s="41"/>
      <c r="E8" s="1"/>
      <c r="F8" s="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4" t="s">
        <v>45</v>
      </c>
      <c r="B9" s="5" t="s">
        <v>13</v>
      </c>
      <c r="C9" s="6">
        <v>75000</v>
      </c>
      <c r="D9" s="6">
        <f>C9*'IPP Industrias'!$J$97</f>
        <v>111785.38230682361</v>
      </c>
      <c r="E9" s="1"/>
      <c r="F9" s="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4" t="s">
        <v>46</v>
      </c>
      <c r="B10" s="5" t="s">
        <v>15</v>
      </c>
      <c r="C10" s="6">
        <v>75000</v>
      </c>
      <c r="D10" s="6">
        <f>C10*'IPP Industrias'!$J$97</f>
        <v>111785.38230682361</v>
      </c>
      <c r="E10" s="1"/>
      <c r="F10" s="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4" t="s">
        <v>47</v>
      </c>
      <c r="B11" s="5" t="s">
        <v>17</v>
      </c>
      <c r="C11" s="6">
        <v>8000</v>
      </c>
      <c r="D11" s="6">
        <f>C11*'IPP Industrias'!$J$97</f>
        <v>11923.774112727851</v>
      </c>
      <c r="E11" s="1"/>
      <c r="F11" s="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4" t="s">
        <v>48</v>
      </c>
      <c r="B12" s="5" t="s">
        <v>49</v>
      </c>
      <c r="C12" s="6">
        <v>62400</v>
      </c>
      <c r="D12" s="6">
        <f>C12*'IPP Industrias'!$J$97</f>
        <v>93005.438079277243</v>
      </c>
      <c r="E12" s="1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4" t="s">
        <v>50</v>
      </c>
      <c r="B13" s="5" t="s">
        <v>19</v>
      </c>
      <c r="C13" s="6">
        <v>2250</v>
      </c>
      <c r="D13" s="6">
        <f>C13*'IPP Industrias'!$J$97</f>
        <v>3353.5614692047084</v>
      </c>
      <c r="E13" s="1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>
      <c r="A14" s="4" t="s">
        <v>51</v>
      </c>
      <c r="B14" s="5" t="s">
        <v>20</v>
      </c>
      <c r="C14" s="6">
        <v>9720</v>
      </c>
      <c r="D14" s="6">
        <f>C14*'IPP Industrias'!$J$97</f>
        <v>14487.38554696434</v>
      </c>
      <c r="E14" s="1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>
      <c r="A15" s="4" t="s">
        <v>52</v>
      </c>
      <c r="B15" s="5" t="s">
        <v>21</v>
      </c>
      <c r="C15" s="6">
        <v>7290</v>
      </c>
      <c r="D15" s="6">
        <f>C15*'IPP Industrias'!$J$97</f>
        <v>10865.539160223256</v>
      </c>
      <c r="E15" s="1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4" t="s">
        <v>53</v>
      </c>
      <c r="B16" s="5" t="s">
        <v>22</v>
      </c>
      <c r="C16" s="6">
        <v>1733.2900000000002</v>
      </c>
      <c r="D16" s="6">
        <f>C16*'IPP Industrias'!$J$97</f>
        <v>2583.4198039812577</v>
      </c>
      <c r="E16" s="1"/>
      <c r="F16" s="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9" t="s">
        <v>23</v>
      </c>
      <c r="B17" s="40"/>
      <c r="C17" s="40"/>
      <c r="D17" s="41"/>
      <c r="E17" s="1"/>
      <c r="F17" s="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>
      <c r="A18" s="4" t="s">
        <v>54</v>
      </c>
      <c r="B18" s="5" t="s">
        <v>25</v>
      </c>
      <c r="C18" s="6">
        <v>110000</v>
      </c>
      <c r="D18" s="6">
        <f>C18*'IPP Industrias'!$J$97</f>
        <v>163951.89405000795</v>
      </c>
      <c r="E18" s="1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>
      <c r="A19" s="4" t="s">
        <v>55</v>
      </c>
      <c r="B19" s="5" t="s">
        <v>27</v>
      </c>
      <c r="C19" s="6">
        <v>7000</v>
      </c>
      <c r="D19" s="6">
        <f>C19*'IPP Industrias'!$J$97</f>
        <v>10433.302348636871</v>
      </c>
      <c r="E19" s="1"/>
      <c r="F19" s="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>
      <c r="A20" s="4" t="s">
        <v>56</v>
      </c>
      <c r="B20" s="5" t="s">
        <v>29</v>
      </c>
      <c r="C20" s="6">
        <v>9100</v>
      </c>
      <c r="D20" s="6">
        <f>C20*'IPP Industrias'!$J$97</f>
        <v>13563.293053227932</v>
      </c>
      <c r="E20" s="1"/>
      <c r="F20" s="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4" t="s">
        <v>57</v>
      </c>
      <c r="B21" s="5" t="s">
        <v>31</v>
      </c>
      <c r="C21" s="6">
        <v>1733.2900000000002</v>
      </c>
      <c r="D21" s="6">
        <f>C21*'IPP Industrias'!$J$97</f>
        <v>2583.4198039812577</v>
      </c>
      <c r="E21" s="1"/>
      <c r="F21" s="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" t="s">
        <v>58</v>
      </c>
      <c r="B22" s="5" t="s">
        <v>33</v>
      </c>
      <c r="C22" s="6">
        <v>7000</v>
      </c>
      <c r="D22" s="6">
        <f>C22*'IPP Industrias'!$J$97</f>
        <v>10433.302348636871</v>
      </c>
      <c r="E22" s="1"/>
      <c r="F22" s="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2" t="s">
        <v>34</v>
      </c>
      <c r="B23" s="40"/>
      <c r="C23" s="40"/>
      <c r="D23" s="41"/>
      <c r="E23" s="1"/>
      <c r="F23" s="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4" t="s">
        <v>59</v>
      </c>
      <c r="B24" s="5" t="s">
        <v>36</v>
      </c>
      <c r="C24" s="6">
        <v>13500</v>
      </c>
      <c r="D24" s="6">
        <f>C24*'IPP Industrias'!$J$97</f>
        <v>20121.368815228248</v>
      </c>
      <c r="E24" s="1"/>
      <c r="F24" s="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" t="s">
        <v>60</v>
      </c>
      <c r="B25" s="5" t="s">
        <v>38</v>
      </c>
      <c r="C25" s="6">
        <v>13500</v>
      </c>
      <c r="D25" s="6">
        <f>C25*'IPP Industrias'!$J$97</f>
        <v>20121.368815228248</v>
      </c>
      <c r="E25" s="1"/>
      <c r="F25" s="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" t="s">
        <v>61</v>
      </c>
      <c r="B26" s="5" t="s">
        <v>40</v>
      </c>
      <c r="C26" s="6">
        <v>75000</v>
      </c>
      <c r="D26" s="6">
        <f>C26*'IPP Industrias'!$J$97</f>
        <v>111785.38230682361</v>
      </c>
      <c r="E26" s="1"/>
      <c r="F26" s="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17:D17"/>
    <mergeCell ref="A23:D23"/>
    <mergeCell ref="A1:D1"/>
    <mergeCell ref="A2:D2"/>
    <mergeCell ref="A3:A4"/>
    <mergeCell ref="B3:B4"/>
    <mergeCell ref="A8:D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1000"/>
  <sheetViews>
    <sheetView showGridLines="0" zoomScale="99" workbookViewId="0">
      <selection activeCell="A8" sqref="A8:E16"/>
    </sheetView>
  </sheetViews>
  <sheetFormatPr baseColWidth="10" defaultColWidth="14.42578125" defaultRowHeight="15" customHeight="1"/>
  <cols>
    <col min="1" max="1" width="59.42578125" customWidth="1"/>
    <col min="2" max="2" width="36.42578125" customWidth="1"/>
    <col min="3" max="3" width="12.85546875" customWidth="1"/>
    <col min="4" max="4" width="13.28515625" customWidth="1"/>
    <col min="5" max="5" width="19.140625" customWidth="1"/>
    <col min="6" max="6" width="63" customWidth="1"/>
    <col min="7" max="9" width="13.42578125" customWidth="1"/>
    <col min="10" max="10" width="15.28515625" customWidth="1"/>
    <col min="11" max="11" width="15" customWidth="1"/>
    <col min="12" max="12" width="16.42578125" customWidth="1"/>
    <col min="13" max="13" width="14.5703125" customWidth="1"/>
    <col min="14" max="27" width="12.42578125" customWidth="1"/>
  </cols>
  <sheetData>
    <row r="1" spans="1:27" ht="16.5" customHeight="1">
      <c r="A1" s="43" t="s">
        <v>0</v>
      </c>
      <c r="B1" s="44"/>
      <c r="C1" s="45"/>
      <c r="D1" s="44"/>
      <c r="E1" s="4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thickBot="1">
      <c r="A2" s="46" t="s">
        <v>1</v>
      </c>
      <c r="B2" s="44"/>
      <c r="C2" s="45"/>
      <c r="D2" s="44"/>
      <c r="E2" s="4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6">
      <c r="A3" s="47" t="s">
        <v>2</v>
      </c>
      <c r="B3" s="49" t="s">
        <v>3</v>
      </c>
      <c r="C3" s="2" t="s">
        <v>86</v>
      </c>
      <c r="D3" s="2" t="s">
        <v>87</v>
      </c>
      <c r="E3" s="2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thickBot="1">
      <c r="A4" s="48"/>
      <c r="B4" s="50"/>
      <c r="C4" s="3" t="s">
        <v>6</v>
      </c>
      <c r="D4" s="3" t="s">
        <v>6</v>
      </c>
      <c r="E4" s="3" t="s">
        <v>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9" thickBot="1">
      <c r="A5" s="4" t="s">
        <v>7</v>
      </c>
      <c r="B5" s="5" t="s">
        <v>8</v>
      </c>
      <c r="C5" s="9">
        <v>10880000</v>
      </c>
      <c r="D5" s="9">
        <v>10880000</v>
      </c>
      <c r="E5" s="9">
        <f>D5*'IPP Industrias'!$J$97</f>
        <v>16216332.793309879</v>
      </c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9" thickBot="1">
      <c r="A6" s="4" t="s">
        <v>9</v>
      </c>
      <c r="B6" s="5" t="s">
        <v>8</v>
      </c>
      <c r="C6" s="9">
        <v>7480000</v>
      </c>
      <c r="D6" s="9">
        <v>7480000</v>
      </c>
      <c r="E6" s="9">
        <f>D6*'IPP Industrias'!$J$97</f>
        <v>11148728.795400541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9" thickBot="1">
      <c r="A7" s="4" t="s">
        <v>10</v>
      </c>
      <c r="B7" s="5" t="s">
        <v>8</v>
      </c>
      <c r="C7" s="9">
        <v>5530000</v>
      </c>
      <c r="D7" s="9">
        <v>5530000</v>
      </c>
      <c r="E7" s="9">
        <f>D7*'IPP Industrias'!$J$97</f>
        <v>8242308.8554231273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39" t="s">
        <v>11</v>
      </c>
      <c r="B8" s="40"/>
      <c r="C8" s="41"/>
      <c r="D8" s="40"/>
      <c r="E8" s="4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thickBot="1">
      <c r="A9" s="4" t="s">
        <v>12</v>
      </c>
      <c r="B9" s="5" t="s">
        <v>13</v>
      </c>
      <c r="C9" s="9">
        <v>750000</v>
      </c>
      <c r="D9" s="9">
        <v>750000</v>
      </c>
      <c r="E9" s="9">
        <f>D9*'IPP Industrias'!$J$97</f>
        <v>1117853.823068236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6.25" thickBot="1">
      <c r="A10" s="4" t="s">
        <v>14</v>
      </c>
      <c r="B10" s="5" t="s">
        <v>15</v>
      </c>
      <c r="C10" s="9">
        <v>750000</v>
      </c>
      <c r="D10" s="9">
        <v>750000</v>
      </c>
      <c r="E10" s="9">
        <f>D10*'IPP Industrias'!$J$97</f>
        <v>1117853.823068236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thickBot="1">
      <c r="A11" s="4" t="s">
        <v>16</v>
      </c>
      <c r="B11" s="5" t="s">
        <v>17</v>
      </c>
      <c r="C11" s="9">
        <v>80000</v>
      </c>
      <c r="D11" s="9">
        <v>80000</v>
      </c>
      <c r="E11" s="9">
        <f>D11*'IPP Industrias'!$J$97</f>
        <v>119237.74112727852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thickBot="1">
      <c r="A12" s="4" t="s">
        <v>81</v>
      </c>
      <c r="B12" s="5" t="s">
        <v>18</v>
      </c>
      <c r="C12" s="38" t="s">
        <v>88</v>
      </c>
      <c r="D12" s="8">
        <v>624000</v>
      </c>
      <c r="E12" s="9">
        <f>D12*'IPP Industrias'!$J$97</f>
        <v>930054.3807927724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thickBot="1">
      <c r="A13" s="4" t="s">
        <v>82</v>
      </c>
      <c r="B13" s="5" t="s">
        <v>19</v>
      </c>
      <c r="C13" s="38" t="s">
        <v>88</v>
      </c>
      <c r="D13" s="8">
        <v>22500</v>
      </c>
      <c r="E13" s="9">
        <f>D13*'IPP Industrias'!$J$97</f>
        <v>33535.614692047086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6.25" thickBot="1">
      <c r="A14" s="4" t="s">
        <v>83</v>
      </c>
      <c r="B14" s="5" t="s">
        <v>20</v>
      </c>
      <c r="C14" s="38" t="s">
        <v>88</v>
      </c>
      <c r="D14" s="8">
        <v>97200</v>
      </c>
      <c r="E14" s="9">
        <f>D14*'IPP Industrias'!$J$97</f>
        <v>144873.8554696434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6.25" thickBot="1">
      <c r="A15" s="4" t="s">
        <v>84</v>
      </c>
      <c r="B15" s="5" t="s">
        <v>21</v>
      </c>
      <c r="C15" s="38" t="s">
        <v>88</v>
      </c>
      <c r="D15" s="8">
        <v>72900</v>
      </c>
      <c r="E15" s="9">
        <f>D15*'IPP Industrias'!$J$97</f>
        <v>108655.39160223254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thickBot="1">
      <c r="A16" s="4" t="s">
        <v>85</v>
      </c>
      <c r="B16" s="5" t="s">
        <v>22</v>
      </c>
      <c r="C16" s="38" t="s">
        <v>88</v>
      </c>
      <c r="D16" s="8">
        <v>17333</v>
      </c>
      <c r="E16" s="9">
        <f>D16*'IPP Industrias'!$J$97</f>
        <v>25834.347086988982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customHeight="1">
      <c r="A17" s="39" t="s">
        <v>23</v>
      </c>
      <c r="B17" s="40"/>
      <c r="C17" s="41"/>
      <c r="D17" s="40"/>
      <c r="E17" s="4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6.25" thickBot="1">
      <c r="A18" s="4" t="s">
        <v>24</v>
      </c>
      <c r="B18" s="5" t="s">
        <v>25</v>
      </c>
      <c r="C18" s="9">
        <v>1100000</v>
      </c>
      <c r="D18" s="9">
        <v>1100000</v>
      </c>
      <c r="E18" s="9">
        <v>1639533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6.25" thickBot="1">
      <c r="A19" s="4" t="s">
        <v>26</v>
      </c>
      <c r="B19" s="5" t="s">
        <v>27</v>
      </c>
      <c r="C19" s="9">
        <v>70000</v>
      </c>
      <c r="D19" s="9">
        <v>70000</v>
      </c>
      <c r="E19" s="9">
        <v>104334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7.75" thickBot="1">
      <c r="A20" s="4" t="s">
        <v>28</v>
      </c>
      <c r="B20" s="5" t="s">
        <v>29</v>
      </c>
      <c r="C20" s="9">
        <v>91000</v>
      </c>
      <c r="D20" s="9">
        <v>91000</v>
      </c>
      <c r="E20" s="9">
        <v>135634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thickBot="1">
      <c r="A21" s="4" t="s">
        <v>30</v>
      </c>
      <c r="B21" s="5" t="s">
        <v>31</v>
      </c>
      <c r="C21" s="9">
        <v>17332.900000000001</v>
      </c>
      <c r="D21" s="9">
        <v>17332.900000000001</v>
      </c>
      <c r="E21" s="9">
        <v>25834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thickBot="1">
      <c r="A22" s="4" t="s">
        <v>32</v>
      </c>
      <c r="B22" s="5" t="s">
        <v>33</v>
      </c>
      <c r="C22" s="9">
        <v>70000</v>
      </c>
      <c r="D22" s="9">
        <v>70000</v>
      </c>
      <c r="E22" s="9">
        <v>104334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42" t="s">
        <v>34</v>
      </c>
      <c r="B23" s="40"/>
      <c r="C23" s="41"/>
      <c r="D23" s="40"/>
      <c r="E23" s="4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thickBot="1">
      <c r="A24" s="4" t="s">
        <v>35</v>
      </c>
      <c r="B24" s="5" t="s">
        <v>36</v>
      </c>
      <c r="C24" s="10">
        <v>135000</v>
      </c>
      <c r="D24" s="10">
        <v>135000</v>
      </c>
      <c r="E24" s="9">
        <f>D24*'IPP Industrias'!$J$97</f>
        <v>201213.6881522825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thickBot="1">
      <c r="A25" s="4" t="s">
        <v>37</v>
      </c>
      <c r="B25" s="5" t="s">
        <v>38</v>
      </c>
      <c r="C25" s="10">
        <v>135000</v>
      </c>
      <c r="D25" s="10">
        <v>135000</v>
      </c>
      <c r="E25" s="9">
        <f>D25*'IPP Industrias'!$J$97</f>
        <v>201213.6881522825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thickBot="1">
      <c r="A26" s="4" t="s">
        <v>39</v>
      </c>
      <c r="B26" s="5" t="s">
        <v>40</v>
      </c>
      <c r="C26" s="10">
        <v>750000</v>
      </c>
      <c r="D26" s="10">
        <v>750000</v>
      </c>
      <c r="E26" s="9">
        <f>D26*'IPP Industrias'!$J$97</f>
        <v>1117853.823068236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7">
    <mergeCell ref="A23:E23"/>
    <mergeCell ref="A1:E1"/>
    <mergeCell ref="A2:E2"/>
    <mergeCell ref="A3:A4"/>
    <mergeCell ref="B3:B4"/>
    <mergeCell ref="A8:E8"/>
    <mergeCell ref="A17:E17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000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/>
  <cols>
    <col min="1" max="1" width="8.7109375" customWidth="1"/>
    <col min="2" max="3" width="4.5703125" customWidth="1"/>
    <col min="4" max="4" width="9" customWidth="1"/>
    <col min="5" max="6" width="9.85546875" customWidth="1"/>
    <col min="7" max="7" width="10.28515625" customWidth="1"/>
    <col min="8" max="8" width="24.5703125" customWidth="1"/>
    <col min="9" max="10" width="18.28515625" customWidth="1"/>
    <col min="11" max="11" width="11.5703125" customWidth="1"/>
    <col min="12" max="28" width="10.7109375" customWidth="1"/>
  </cols>
  <sheetData>
    <row r="1" spans="1:28" ht="15.75" customHeight="1">
      <c r="A1" s="11" t="s">
        <v>62</v>
      </c>
      <c r="B1" s="12"/>
      <c r="C1" s="12"/>
      <c r="D1" s="12"/>
      <c r="E1" s="12"/>
      <c r="F1" s="12"/>
      <c r="G1" s="12"/>
      <c r="H1" s="13"/>
      <c r="I1" s="13"/>
      <c r="J1" s="13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15.75" customHeight="1">
      <c r="A2" s="14" t="s">
        <v>63</v>
      </c>
      <c r="B2" s="12"/>
      <c r="C2" s="12"/>
      <c r="D2" s="12"/>
      <c r="E2" s="12"/>
      <c r="F2" s="12"/>
      <c r="G2" s="12"/>
      <c r="H2" s="13" t="s">
        <v>64</v>
      </c>
      <c r="I2" s="15">
        <f>F85/E85</f>
        <v>0.87741498135803853</v>
      </c>
      <c r="J2" s="13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ht="15.75" customHeight="1">
      <c r="A3" s="12" t="s">
        <v>65</v>
      </c>
      <c r="B3" s="12"/>
      <c r="C3" s="12"/>
      <c r="D3" s="12"/>
      <c r="E3" s="12"/>
      <c r="F3" s="12"/>
      <c r="G3" s="12"/>
      <c r="H3" s="13"/>
      <c r="I3" s="13"/>
      <c r="J3" s="13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12" customHeight="1">
      <c r="A4" s="12" t="s">
        <v>66</v>
      </c>
      <c r="B4" s="12"/>
      <c r="C4" s="12"/>
      <c r="D4" s="12"/>
      <c r="E4" s="12"/>
      <c r="F4" s="12"/>
      <c r="G4" s="12"/>
      <c r="H4" s="13"/>
      <c r="I4" s="13"/>
      <c r="J4" s="13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38.25" customHeight="1">
      <c r="A5" s="16" t="s">
        <v>67</v>
      </c>
      <c r="B5" s="16" t="s">
        <v>68</v>
      </c>
      <c r="C5" s="16"/>
      <c r="D5" s="16" t="s">
        <v>69</v>
      </c>
      <c r="E5" s="17" t="s">
        <v>70</v>
      </c>
      <c r="F5" s="17" t="s">
        <v>71</v>
      </c>
      <c r="G5" s="17" t="s">
        <v>72</v>
      </c>
      <c r="H5" s="17" t="s">
        <v>73</v>
      </c>
      <c r="I5" s="17" t="s">
        <v>74</v>
      </c>
      <c r="J5" s="17" t="s">
        <v>75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13.5" customHeight="1">
      <c r="A6" s="18">
        <v>2017</v>
      </c>
      <c r="B6" s="18">
        <v>1</v>
      </c>
      <c r="C6" s="18"/>
      <c r="D6" s="12" t="s">
        <v>76</v>
      </c>
      <c r="E6" s="19">
        <v>105.19</v>
      </c>
      <c r="F6" s="19"/>
      <c r="G6" s="19">
        <f t="shared" ref="G6:G84" si="0">E6*$I$2</f>
        <v>92.295281889052077</v>
      </c>
      <c r="H6" s="20"/>
      <c r="I6" s="21">
        <v>0.9</v>
      </c>
      <c r="J6" s="2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13.5" customHeight="1">
      <c r="A7" s="18">
        <v>2017</v>
      </c>
      <c r="B7" s="18">
        <v>2</v>
      </c>
      <c r="C7" s="18"/>
      <c r="D7" s="12" t="s">
        <v>76</v>
      </c>
      <c r="E7" s="19">
        <v>104.85</v>
      </c>
      <c r="F7" s="19"/>
      <c r="G7" s="19">
        <f t="shared" si="0"/>
        <v>91.996960795390336</v>
      </c>
      <c r="H7" s="20">
        <f t="shared" ref="H7:H88" si="1">G7/G6-1</f>
        <v>-3.2322464112558569E-3</v>
      </c>
      <c r="I7" s="21">
        <f>I6+H7*100</f>
        <v>0.57677535887441433</v>
      </c>
      <c r="J7" s="21"/>
      <c r="K7" s="2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5" customHeight="1">
      <c r="A8" s="18">
        <v>2017</v>
      </c>
      <c r="B8" s="18">
        <v>3</v>
      </c>
      <c r="C8" s="18"/>
      <c r="D8" s="12" t="s">
        <v>76</v>
      </c>
      <c r="E8" s="19">
        <v>105.59</v>
      </c>
      <c r="F8" s="19"/>
      <c r="G8" s="19">
        <f t="shared" si="0"/>
        <v>92.646247881595286</v>
      </c>
      <c r="H8" s="20">
        <f t="shared" si="1"/>
        <v>7.057701478302425E-3</v>
      </c>
      <c r="I8" s="21">
        <v>1.3</v>
      </c>
      <c r="J8" s="21"/>
      <c r="K8" s="2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ht="13.5" customHeight="1">
      <c r="A9" s="18">
        <v>2017</v>
      </c>
      <c r="B9" s="18">
        <v>4</v>
      </c>
      <c r="C9" s="18"/>
      <c r="D9" s="12" t="s">
        <v>76</v>
      </c>
      <c r="E9" s="19">
        <v>104.43</v>
      </c>
      <c r="F9" s="19"/>
      <c r="G9" s="19">
        <f t="shared" si="0"/>
        <v>91.628446503219976</v>
      </c>
      <c r="H9" s="20">
        <f t="shared" si="1"/>
        <v>-1.0985888815228551E-2</v>
      </c>
      <c r="I9" s="21">
        <v>0.2</v>
      </c>
      <c r="J9" s="21"/>
      <c r="K9" s="2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ht="13.5" customHeight="1">
      <c r="A10" s="18">
        <v>2017</v>
      </c>
      <c r="B10" s="18">
        <v>5</v>
      </c>
      <c r="C10" s="18"/>
      <c r="D10" s="12" t="s">
        <v>76</v>
      </c>
      <c r="E10" s="19">
        <v>105.16</v>
      </c>
      <c r="F10" s="19"/>
      <c r="G10" s="19">
        <f t="shared" si="0"/>
        <v>92.268959439611322</v>
      </c>
      <c r="H10" s="20">
        <f t="shared" si="1"/>
        <v>6.9903284496790619E-3</v>
      </c>
      <c r="I10" s="21">
        <v>0.9</v>
      </c>
      <c r="J10" s="21"/>
      <c r="K10" s="2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ht="13.5" customHeight="1">
      <c r="A11" s="18">
        <v>2017</v>
      </c>
      <c r="B11" s="18">
        <v>6</v>
      </c>
      <c r="C11" s="18"/>
      <c r="D11" s="12" t="s">
        <v>76</v>
      </c>
      <c r="E11" s="19">
        <v>105.15</v>
      </c>
      <c r="F11" s="19"/>
      <c r="G11" s="19">
        <f t="shared" si="0"/>
        <v>92.260185289797761</v>
      </c>
      <c r="H11" s="20">
        <f t="shared" si="1"/>
        <v>-9.5093191327277893E-5</v>
      </c>
      <c r="I11" s="21">
        <v>0.9</v>
      </c>
      <c r="J11" s="21"/>
      <c r="K11" s="2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ht="13.5" customHeight="1">
      <c r="A12" s="18">
        <v>2017</v>
      </c>
      <c r="B12" s="18">
        <v>7</v>
      </c>
      <c r="C12" s="18"/>
      <c r="D12" s="12" t="s">
        <v>76</v>
      </c>
      <c r="E12" s="19">
        <v>106.9</v>
      </c>
      <c r="F12" s="19"/>
      <c r="G12" s="19">
        <f t="shared" si="0"/>
        <v>93.79566150717433</v>
      </c>
      <c r="H12" s="20">
        <f t="shared" si="1"/>
        <v>1.6642891107941038E-2</v>
      </c>
      <c r="I12" s="21">
        <v>2.6</v>
      </c>
      <c r="J12" s="21"/>
      <c r="K12" s="2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ht="13.5" customHeight="1">
      <c r="A13" s="18">
        <v>2017</v>
      </c>
      <c r="B13" s="18">
        <v>8</v>
      </c>
      <c r="C13" s="18"/>
      <c r="D13" s="12" t="s">
        <v>76</v>
      </c>
      <c r="E13" s="19">
        <v>109.23</v>
      </c>
      <c r="F13" s="19"/>
      <c r="G13" s="19">
        <f t="shared" si="0"/>
        <v>95.840038413738554</v>
      </c>
      <c r="H13" s="20">
        <f t="shared" si="1"/>
        <v>2.1796071094480673E-2</v>
      </c>
      <c r="I13" s="21">
        <v>4.8</v>
      </c>
      <c r="J13" s="2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ht="13.5" customHeight="1">
      <c r="A14" s="18">
        <v>2017</v>
      </c>
      <c r="B14" s="18">
        <v>9</v>
      </c>
      <c r="C14" s="18"/>
      <c r="D14" s="12" t="s">
        <v>76</v>
      </c>
      <c r="E14" s="19">
        <v>108.59</v>
      </c>
      <c r="F14" s="19"/>
      <c r="G14" s="19">
        <f t="shared" si="0"/>
        <v>95.278492825669403</v>
      </c>
      <c r="H14" s="20">
        <f t="shared" si="1"/>
        <v>-5.859196191522531E-3</v>
      </c>
      <c r="I14" s="21">
        <v>4.2</v>
      </c>
      <c r="J14" s="2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ht="13.5" customHeight="1">
      <c r="A15" s="18">
        <v>2017</v>
      </c>
      <c r="B15" s="18">
        <v>10</v>
      </c>
      <c r="C15" s="18"/>
      <c r="D15" s="12" t="s">
        <v>76</v>
      </c>
      <c r="E15" s="19">
        <v>111.28</v>
      </c>
      <c r="F15" s="19"/>
      <c r="G15" s="19">
        <f t="shared" si="0"/>
        <v>97.638739125522534</v>
      </c>
      <c r="H15" s="20">
        <f t="shared" si="1"/>
        <v>2.4772078460263414E-2</v>
      </c>
      <c r="I15" s="21">
        <v>6.8</v>
      </c>
      <c r="J15" s="21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ht="13.5" customHeight="1">
      <c r="A16" s="18">
        <v>2017</v>
      </c>
      <c r="B16" s="18">
        <v>11</v>
      </c>
      <c r="C16" s="18"/>
      <c r="D16" s="12" t="s">
        <v>76</v>
      </c>
      <c r="E16" s="19">
        <v>112.46</v>
      </c>
      <c r="F16" s="19"/>
      <c r="G16" s="19">
        <f t="shared" si="0"/>
        <v>98.674088803525009</v>
      </c>
      <c r="H16" s="20">
        <f t="shared" si="1"/>
        <v>1.060388209920915E-2</v>
      </c>
      <c r="I16" s="21">
        <v>7.9</v>
      </c>
      <c r="J16" s="2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13.5" customHeight="1">
      <c r="A17" s="18">
        <v>2017</v>
      </c>
      <c r="B17" s="18">
        <v>12</v>
      </c>
      <c r="C17" s="18"/>
      <c r="D17" s="12" t="s">
        <v>76</v>
      </c>
      <c r="E17" s="19">
        <v>112.92</v>
      </c>
      <c r="F17" s="19"/>
      <c r="G17" s="19">
        <f t="shared" si="0"/>
        <v>99.077699694949715</v>
      </c>
      <c r="H17" s="20">
        <f t="shared" si="1"/>
        <v>4.090343233149607E-3</v>
      </c>
      <c r="I17" s="21">
        <v>8.4</v>
      </c>
      <c r="J17" s="2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13.5" customHeight="1">
      <c r="A18" s="18">
        <v>2018</v>
      </c>
      <c r="B18" s="18">
        <v>1</v>
      </c>
      <c r="C18" s="18">
        <v>1</v>
      </c>
      <c r="D18" s="12" t="s">
        <v>76</v>
      </c>
      <c r="E18" s="19">
        <v>112.2</v>
      </c>
      <c r="F18" s="19"/>
      <c r="G18" s="19">
        <f t="shared" si="0"/>
        <v>98.44596090837193</v>
      </c>
      <c r="H18" s="20">
        <f t="shared" si="1"/>
        <v>-6.3761955366631318E-3</v>
      </c>
      <c r="I18" s="21">
        <f>H18*100</f>
        <v>-0.63761955366631318</v>
      </c>
      <c r="J18" s="20">
        <f t="shared" ref="J18:J88" si="2">G18/G6-1</f>
        <v>6.6641315714421445E-2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13.5" customHeight="1">
      <c r="A19" s="18">
        <v>2018</v>
      </c>
      <c r="B19" s="18">
        <v>2</v>
      </c>
      <c r="C19" s="18">
        <f t="shared" ref="C19:C86" si="3">+C18+1</f>
        <v>2</v>
      </c>
      <c r="D19" s="12" t="s">
        <v>76</v>
      </c>
      <c r="E19" s="19">
        <v>111.31</v>
      </c>
      <c r="F19" s="19"/>
      <c r="G19" s="19">
        <f t="shared" si="0"/>
        <v>97.665061574963275</v>
      </c>
      <c r="H19" s="20">
        <f t="shared" si="1"/>
        <v>-7.9322638146167579E-3</v>
      </c>
      <c r="I19" s="21">
        <f t="shared" ref="I19:I29" si="4">I18+H19*100</f>
        <v>-1.430845935127989</v>
      </c>
      <c r="J19" s="20">
        <f t="shared" si="2"/>
        <v>6.161182641869356E-2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ht="13.5" customHeight="1">
      <c r="A20" s="18">
        <v>2018</v>
      </c>
      <c r="B20" s="18">
        <v>3</v>
      </c>
      <c r="C20" s="18">
        <f t="shared" si="3"/>
        <v>3</v>
      </c>
      <c r="D20" s="12" t="s">
        <v>76</v>
      </c>
      <c r="E20" s="19">
        <v>110.67</v>
      </c>
      <c r="F20" s="19"/>
      <c r="G20" s="19">
        <f t="shared" si="0"/>
        <v>97.103515986894124</v>
      </c>
      <c r="H20" s="20">
        <f t="shared" si="1"/>
        <v>-5.7497080226395214E-3</v>
      </c>
      <c r="I20" s="21">
        <f t="shared" si="4"/>
        <v>-2.0058167373919411</v>
      </c>
      <c r="J20" s="20">
        <f t="shared" si="2"/>
        <v>4.8110616535656847E-2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ht="13.5" customHeight="1">
      <c r="A21" s="18">
        <v>2018</v>
      </c>
      <c r="B21" s="18">
        <v>4</v>
      </c>
      <c r="C21" s="18">
        <f t="shared" si="3"/>
        <v>4</v>
      </c>
      <c r="D21" s="12" t="s">
        <v>76</v>
      </c>
      <c r="E21" s="19">
        <v>110.91</v>
      </c>
      <c r="F21" s="19"/>
      <c r="G21" s="19">
        <f t="shared" si="0"/>
        <v>97.314095582420052</v>
      </c>
      <c r="H21" s="20">
        <f t="shared" si="1"/>
        <v>2.1686093792354644E-3</v>
      </c>
      <c r="I21" s="21">
        <f t="shared" si="4"/>
        <v>-1.7889557994683947</v>
      </c>
      <c r="J21" s="20">
        <f t="shared" si="2"/>
        <v>6.2051134731398783E-2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ht="13.5" customHeight="1">
      <c r="A22" s="18">
        <v>2018</v>
      </c>
      <c r="B22" s="18">
        <v>5</v>
      </c>
      <c r="C22" s="18">
        <f t="shared" si="3"/>
        <v>5</v>
      </c>
      <c r="D22" s="12" t="s">
        <v>76</v>
      </c>
      <c r="E22" s="19">
        <v>113.72</v>
      </c>
      <c r="F22" s="19"/>
      <c r="G22" s="19">
        <f t="shared" si="0"/>
        <v>99.779631680036147</v>
      </c>
      <c r="H22" s="20">
        <f t="shared" si="1"/>
        <v>2.5335857902804237E-2</v>
      </c>
      <c r="I22" s="21">
        <f t="shared" si="4"/>
        <v>0.74462999081202907</v>
      </c>
      <c r="J22" s="20">
        <f t="shared" si="2"/>
        <v>8.1399771776341057E-2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ht="13.5" customHeight="1">
      <c r="A23" s="18">
        <v>2018</v>
      </c>
      <c r="B23" s="18">
        <v>6</v>
      </c>
      <c r="C23" s="18">
        <f t="shared" si="3"/>
        <v>6</v>
      </c>
      <c r="D23" s="12" t="s">
        <v>76</v>
      </c>
      <c r="E23" s="19">
        <v>115.82</v>
      </c>
      <c r="F23" s="19"/>
      <c r="G23" s="19">
        <f t="shared" si="0"/>
        <v>101.62220314088802</v>
      </c>
      <c r="H23" s="20">
        <f t="shared" si="1"/>
        <v>1.8466408723179617E-2</v>
      </c>
      <c r="I23" s="21">
        <f t="shared" si="4"/>
        <v>2.5912708631299908</v>
      </c>
      <c r="J23" s="20">
        <f t="shared" si="2"/>
        <v>0.10147408464098895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ht="13.5" customHeight="1">
      <c r="A24" s="18">
        <v>2018</v>
      </c>
      <c r="B24" s="18">
        <v>7</v>
      </c>
      <c r="C24" s="18">
        <f t="shared" si="3"/>
        <v>7</v>
      </c>
      <c r="D24" s="12" t="s">
        <v>76</v>
      </c>
      <c r="E24" s="19">
        <v>112.55</v>
      </c>
      <c r="F24" s="19"/>
      <c r="G24" s="19">
        <f t="shared" si="0"/>
        <v>98.753056151847233</v>
      </c>
      <c r="H24" s="20">
        <f t="shared" si="1"/>
        <v>-2.8233465722673157E-2</v>
      </c>
      <c r="I24" s="21">
        <f t="shared" si="4"/>
        <v>-0.23207570913732489</v>
      </c>
      <c r="J24" s="20">
        <f t="shared" si="2"/>
        <v>5.2853133769878324E-2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13.5" customHeight="1">
      <c r="A25" s="18">
        <v>2018</v>
      </c>
      <c r="B25" s="18">
        <v>8</v>
      </c>
      <c r="C25" s="18">
        <f t="shared" si="3"/>
        <v>8</v>
      </c>
      <c r="D25" s="12" t="s">
        <v>76</v>
      </c>
      <c r="E25" s="19">
        <v>110.94</v>
      </c>
      <c r="F25" s="19"/>
      <c r="G25" s="19">
        <f t="shared" si="0"/>
        <v>97.340418031860793</v>
      </c>
      <c r="H25" s="20">
        <f t="shared" si="1"/>
        <v>-1.4304753442914264E-2</v>
      </c>
      <c r="I25" s="21">
        <f t="shared" si="4"/>
        <v>-1.6625510534287513</v>
      </c>
      <c r="J25" s="20">
        <f t="shared" si="2"/>
        <v>1.5655039824224115E-2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ht="13.5" customHeight="1">
      <c r="A26" s="18">
        <v>2018</v>
      </c>
      <c r="B26" s="18">
        <v>9</v>
      </c>
      <c r="C26" s="18">
        <f t="shared" si="3"/>
        <v>9</v>
      </c>
      <c r="D26" s="12" t="s">
        <v>76</v>
      </c>
      <c r="E26" s="19">
        <v>113.65</v>
      </c>
      <c r="F26" s="19"/>
      <c r="G26" s="19">
        <f t="shared" si="0"/>
        <v>99.718212631341089</v>
      </c>
      <c r="H26" s="20">
        <f t="shared" si="1"/>
        <v>2.4427618532540274E-2</v>
      </c>
      <c r="I26" s="21">
        <f t="shared" si="4"/>
        <v>0.78021079982527608</v>
      </c>
      <c r="J26" s="20">
        <f t="shared" si="2"/>
        <v>4.6597292568376636E-2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ht="13.5" customHeight="1">
      <c r="A27" s="18">
        <v>2018</v>
      </c>
      <c r="B27" s="18">
        <v>10</v>
      </c>
      <c r="C27" s="18">
        <f t="shared" si="3"/>
        <v>10</v>
      </c>
      <c r="D27" s="12" t="s">
        <v>76</v>
      </c>
      <c r="E27" s="19">
        <v>114.63</v>
      </c>
      <c r="F27" s="19"/>
      <c r="G27" s="19">
        <f t="shared" si="0"/>
        <v>100.57807931307195</v>
      </c>
      <c r="H27" s="20">
        <f t="shared" si="1"/>
        <v>8.6229652441704996E-3</v>
      </c>
      <c r="I27" s="21">
        <f t="shared" si="4"/>
        <v>1.642507324242326</v>
      </c>
      <c r="J27" s="20">
        <f t="shared" si="2"/>
        <v>3.0104241552839639E-2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ht="13.5" customHeight="1">
      <c r="A28" s="18">
        <v>2018</v>
      </c>
      <c r="B28" s="18">
        <v>11</v>
      </c>
      <c r="C28" s="18">
        <f t="shared" si="3"/>
        <v>11</v>
      </c>
      <c r="D28" s="12" t="s">
        <v>76</v>
      </c>
      <c r="E28" s="19">
        <v>114.36</v>
      </c>
      <c r="F28" s="19"/>
      <c r="G28" s="19">
        <f t="shared" si="0"/>
        <v>100.34117726810528</v>
      </c>
      <c r="H28" s="20">
        <f t="shared" si="1"/>
        <v>-2.3554043444123929E-3</v>
      </c>
      <c r="I28" s="21">
        <f t="shared" si="4"/>
        <v>1.4069668898010868</v>
      </c>
      <c r="J28" s="20">
        <f t="shared" si="2"/>
        <v>1.6894895963009082E-2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ht="13.5" customHeight="1">
      <c r="A29" s="18">
        <v>2018</v>
      </c>
      <c r="B29" s="18">
        <v>12</v>
      </c>
      <c r="C29" s="18">
        <f t="shared" si="3"/>
        <v>12</v>
      </c>
      <c r="D29" s="12" t="s">
        <v>76</v>
      </c>
      <c r="E29" s="19">
        <v>113.99</v>
      </c>
      <c r="F29" s="19"/>
      <c r="G29" s="19">
        <f t="shared" si="0"/>
        <v>100.0165337250028</v>
      </c>
      <c r="H29" s="20">
        <f t="shared" si="1"/>
        <v>-3.2353969919552972E-3</v>
      </c>
      <c r="I29" s="21">
        <f t="shared" si="4"/>
        <v>1.083427190605557</v>
      </c>
      <c r="J29" s="20">
        <f t="shared" si="2"/>
        <v>9.4757350336520663E-3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ht="13.5" customHeight="1">
      <c r="A30" s="18">
        <v>2019</v>
      </c>
      <c r="B30" s="18">
        <v>1</v>
      </c>
      <c r="C30" s="18">
        <f t="shared" si="3"/>
        <v>13</v>
      </c>
      <c r="D30" s="12" t="s">
        <v>76</v>
      </c>
      <c r="E30" s="19">
        <v>111.99</v>
      </c>
      <c r="F30" s="19">
        <v>97.18</v>
      </c>
      <c r="G30" s="19">
        <f t="shared" si="0"/>
        <v>98.261703762286729</v>
      </c>
      <c r="H30" s="20">
        <f t="shared" si="1"/>
        <v>-1.7545398719185812E-2</v>
      </c>
      <c r="I30" s="21">
        <f>H30*100</f>
        <v>-1.7545398719185812</v>
      </c>
      <c r="J30" s="20">
        <f t="shared" si="2"/>
        <v>-1.8716577540108803E-3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ht="13.5" customHeight="1">
      <c r="A31" s="18">
        <v>2019</v>
      </c>
      <c r="B31" s="18">
        <v>2</v>
      </c>
      <c r="C31" s="18">
        <f t="shared" si="3"/>
        <v>14</v>
      </c>
      <c r="D31" s="12" t="s">
        <v>76</v>
      </c>
      <c r="E31" s="19">
        <v>112.83</v>
      </c>
      <c r="F31" s="19">
        <v>97.88</v>
      </c>
      <c r="G31" s="19">
        <f t="shared" si="0"/>
        <v>98.998732346627492</v>
      </c>
      <c r="H31" s="20">
        <f t="shared" si="1"/>
        <v>7.500669702652063E-3</v>
      </c>
      <c r="I31" s="21">
        <f t="shared" ref="I31:I41" si="5">I30+H31*100</f>
        <v>-1.0044729016533749</v>
      </c>
      <c r="J31" s="20">
        <f t="shared" si="2"/>
        <v>1.3655556553768822E-2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ht="13.5" customHeight="1">
      <c r="A32" s="18">
        <v>2019</v>
      </c>
      <c r="B32" s="18">
        <v>3</v>
      </c>
      <c r="C32" s="18">
        <f t="shared" si="3"/>
        <v>15</v>
      </c>
      <c r="D32" s="12" t="s">
        <v>76</v>
      </c>
      <c r="E32" s="19">
        <v>115.17</v>
      </c>
      <c r="F32" s="19">
        <v>99.96</v>
      </c>
      <c r="G32" s="19">
        <f t="shared" si="0"/>
        <v>101.05188340300529</v>
      </c>
      <c r="H32" s="20">
        <f t="shared" si="1"/>
        <v>2.0739165115660541E-2</v>
      </c>
      <c r="I32" s="21">
        <f t="shared" si="5"/>
        <v>1.0694436099126792</v>
      </c>
      <c r="J32" s="20">
        <f t="shared" si="2"/>
        <v>4.0661425860666789E-2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ht="13.5" customHeight="1">
      <c r="A33" s="18">
        <v>2019</v>
      </c>
      <c r="B33" s="18">
        <v>4</v>
      </c>
      <c r="C33" s="18">
        <f t="shared" si="3"/>
        <v>16</v>
      </c>
      <c r="D33" s="12" t="s">
        <v>76</v>
      </c>
      <c r="E33" s="19">
        <v>115.03</v>
      </c>
      <c r="F33" s="19">
        <v>99.89</v>
      </c>
      <c r="G33" s="19">
        <f t="shared" si="0"/>
        <v>100.92904530561518</v>
      </c>
      <c r="H33" s="20">
        <f t="shared" si="1"/>
        <v>-1.2155943388033608E-3</v>
      </c>
      <c r="I33" s="21">
        <f t="shared" si="5"/>
        <v>0.9478841760323431</v>
      </c>
      <c r="J33" s="20">
        <f t="shared" si="2"/>
        <v>3.714723649806162E-2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ht="13.5" customHeight="1">
      <c r="A34" s="18">
        <v>2019</v>
      </c>
      <c r="B34" s="18">
        <v>5</v>
      </c>
      <c r="C34" s="18">
        <f t="shared" si="3"/>
        <v>17</v>
      </c>
      <c r="D34" s="12" t="s">
        <v>76</v>
      </c>
      <c r="E34" s="19">
        <v>115.02</v>
      </c>
      <c r="F34" s="19">
        <v>99.84</v>
      </c>
      <c r="G34" s="19">
        <f t="shared" si="0"/>
        <v>100.92027115580159</v>
      </c>
      <c r="H34" s="20">
        <f t="shared" si="1"/>
        <v>-8.693384334534926E-5</v>
      </c>
      <c r="I34" s="21">
        <f t="shared" si="5"/>
        <v>0.93919079169780817</v>
      </c>
      <c r="J34" s="20">
        <f t="shared" si="2"/>
        <v>1.1431586352444567E-2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ht="13.5" customHeight="1">
      <c r="A35" s="18">
        <v>2019</v>
      </c>
      <c r="B35" s="18">
        <v>6</v>
      </c>
      <c r="C35" s="18">
        <f t="shared" si="3"/>
        <v>18</v>
      </c>
      <c r="D35" s="12" t="s">
        <v>76</v>
      </c>
      <c r="E35" s="19">
        <v>113.94</v>
      </c>
      <c r="F35" s="19">
        <v>98.61</v>
      </c>
      <c r="G35" s="19">
        <f t="shared" si="0"/>
        <v>99.972662975934909</v>
      </c>
      <c r="H35" s="20">
        <f t="shared" si="1"/>
        <v>-9.3896713615022609E-3</v>
      </c>
      <c r="I35" s="21">
        <f t="shared" si="5"/>
        <v>2.2365554758208006E-4</v>
      </c>
      <c r="J35" s="20">
        <f t="shared" si="2"/>
        <v>-1.6232084268692715E-2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ht="13.5" customHeight="1">
      <c r="A36" s="18">
        <v>2019</v>
      </c>
      <c r="B36" s="18">
        <v>7</v>
      </c>
      <c r="C36" s="18">
        <f t="shared" si="3"/>
        <v>19</v>
      </c>
      <c r="D36" s="23" t="s">
        <v>76</v>
      </c>
      <c r="E36" s="19">
        <v>114.03</v>
      </c>
      <c r="F36" s="19">
        <v>98.45</v>
      </c>
      <c r="G36" s="19">
        <f t="shared" si="0"/>
        <v>100.05163032425713</v>
      </c>
      <c r="H36" s="20">
        <f t="shared" si="1"/>
        <v>7.898894154818592E-4</v>
      </c>
      <c r="I36" s="21">
        <f t="shared" si="5"/>
        <v>7.9212597095768E-2</v>
      </c>
      <c r="J36" s="20">
        <f t="shared" si="2"/>
        <v>1.3149711239449191E-2</v>
      </c>
      <c r="K36" s="24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ht="13.5" customHeight="1">
      <c r="A37" s="18">
        <v>2019</v>
      </c>
      <c r="B37" s="18">
        <v>8</v>
      </c>
      <c r="C37" s="18">
        <f t="shared" si="3"/>
        <v>20</v>
      </c>
      <c r="D37" s="23" t="s">
        <v>76</v>
      </c>
      <c r="E37" s="19">
        <v>113.19</v>
      </c>
      <c r="F37" s="19">
        <v>98.65</v>
      </c>
      <c r="G37" s="19">
        <f t="shared" si="0"/>
        <v>99.314601739916384</v>
      </c>
      <c r="H37" s="20">
        <f t="shared" si="1"/>
        <v>-7.3664825046040328E-3</v>
      </c>
      <c r="I37" s="21">
        <f t="shared" si="5"/>
        <v>-0.65743565336463528</v>
      </c>
      <c r="J37" s="20">
        <f t="shared" si="2"/>
        <v>2.0281233098972562E-2</v>
      </c>
      <c r="K37" s="24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ht="12" customHeight="1">
      <c r="A38" s="18">
        <v>2019</v>
      </c>
      <c r="B38" s="18">
        <v>9</v>
      </c>
      <c r="C38" s="18">
        <f t="shared" si="3"/>
        <v>21</v>
      </c>
      <c r="D38" s="23" t="s">
        <v>76</v>
      </c>
      <c r="E38" s="19">
        <v>113.96</v>
      </c>
      <c r="F38" s="19">
        <v>99.21</v>
      </c>
      <c r="G38" s="19">
        <f t="shared" si="0"/>
        <v>99.990211275562061</v>
      </c>
      <c r="H38" s="20">
        <f t="shared" si="1"/>
        <v>6.8027210884351597E-3</v>
      </c>
      <c r="I38" s="21">
        <f t="shared" si="5"/>
        <v>2.2836455478880691E-2</v>
      </c>
      <c r="J38" s="20">
        <f t="shared" si="2"/>
        <v>2.7276726792782036E-3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 ht="12" customHeight="1">
      <c r="A39" s="18">
        <v>2019</v>
      </c>
      <c r="B39" s="18">
        <v>10</v>
      </c>
      <c r="C39" s="18">
        <f t="shared" si="3"/>
        <v>22</v>
      </c>
      <c r="D39" s="23" t="s">
        <v>76</v>
      </c>
      <c r="E39" s="19">
        <v>114.33</v>
      </c>
      <c r="F39" s="19">
        <v>99.79</v>
      </c>
      <c r="G39" s="19">
        <f t="shared" si="0"/>
        <v>100.31485481866454</v>
      </c>
      <c r="H39" s="20">
        <f t="shared" si="1"/>
        <v>3.2467532467532756E-3</v>
      </c>
      <c r="I39" s="21">
        <f t="shared" si="5"/>
        <v>0.34751178015420825</v>
      </c>
      <c r="J39" s="20">
        <f t="shared" si="2"/>
        <v>-2.6171159382361031E-3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 ht="12" customHeight="1">
      <c r="A40" s="18">
        <v>2019</v>
      </c>
      <c r="B40" s="18">
        <v>11</v>
      </c>
      <c r="C40" s="18">
        <f t="shared" si="3"/>
        <v>23</v>
      </c>
      <c r="D40" s="23" t="s">
        <v>76</v>
      </c>
      <c r="E40" s="19">
        <v>120.04</v>
      </c>
      <c r="F40" s="19">
        <v>104.78</v>
      </c>
      <c r="G40" s="19">
        <f t="shared" si="0"/>
        <v>105.32489436221896</v>
      </c>
      <c r="H40" s="20">
        <f t="shared" si="1"/>
        <v>4.9943147030525825E-2</v>
      </c>
      <c r="I40" s="21">
        <f t="shared" si="5"/>
        <v>5.3418264832067912</v>
      </c>
      <c r="J40" s="20">
        <f t="shared" si="2"/>
        <v>4.9667715984610172E-2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 ht="12" customHeight="1">
      <c r="A41" s="25">
        <v>2019</v>
      </c>
      <c r="B41" s="26">
        <v>12</v>
      </c>
      <c r="C41" s="26">
        <f t="shared" si="3"/>
        <v>24</v>
      </c>
      <c r="D41" s="27" t="s">
        <v>76</v>
      </c>
      <c r="E41" s="28">
        <v>120.97</v>
      </c>
      <c r="F41" s="28">
        <v>105.77</v>
      </c>
      <c r="G41" s="28">
        <f t="shared" si="0"/>
        <v>106.14089029488191</v>
      </c>
      <c r="H41" s="29">
        <f t="shared" si="1"/>
        <v>7.747417527490752E-3</v>
      </c>
      <c r="I41" s="30">
        <f t="shared" si="5"/>
        <v>6.1165682359558664</v>
      </c>
      <c r="J41" s="31">
        <f t="shared" si="2"/>
        <v>6.123344152995891E-2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 ht="12" customHeight="1">
      <c r="A42" s="18">
        <v>2020</v>
      </c>
      <c r="B42" s="18">
        <v>1</v>
      </c>
      <c r="C42" s="18">
        <f t="shared" si="3"/>
        <v>25</v>
      </c>
      <c r="D42" s="23" t="s">
        <v>76</v>
      </c>
      <c r="E42" s="19">
        <v>120.16</v>
      </c>
      <c r="F42" s="19">
        <v>105.59</v>
      </c>
      <c r="G42" s="19">
        <f t="shared" si="0"/>
        <v>105.43018415998191</v>
      </c>
      <c r="H42" s="20">
        <f t="shared" si="1"/>
        <v>-6.6958750103330855E-3</v>
      </c>
      <c r="I42" s="21">
        <f>H42*100</f>
        <v>-0.66958750103330855</v>
      </c>
      <c r="J42" s="32">
        <f t="shared" si="2"/>
        <v>7.2952942226984563E-2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 ht="12" customHeight="1">
      <c r="A43" s="18">
        <v>2020</v>
      </c>
      <c r="B43" s="18">
        <v>2</v>
      </c>
      <c r="C43" s="18">
        <f t="shared" si="3"/>
        <v>26</v>
      </c>
      <c r="D43" s="23" t="str">
        <f t="shared" ref="D43:D88" si="6">D42</f>
        <v>Industrias</v>
      </c>
      <c r="E43" s="19">
        <v>118.76</v>
      </c>
      <c r="F43" s="19">
        <v>104.13</v>
      </c>
      <c r="G43" s="19">
        <f t="shared" si="0"/>
        <v>104.20180318608065</v>
      </c>
      <c r="H43" s="20">
        <f t="shared" si="1"/>
        <v>-1.1651131824234384E-2</v>
      </c>
      <c r="I43" s="21">
        <f t="shared" ref="I43:I53" si="7">I42+H43*100</f>
        <v>-1.834700683456747</v>
      </c>
      <c r="J43" s="32">
        <f t="shared" si="2"/>
        <v>5.2556944075157208E-2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 ht="12" customHeight="1">
      <c r="A44" s="18">
        <v>2020</v>
      </c>
      <c r="B44" s="18">
        <v>3</v>
      </c>
      <c r="C44" s="18">
        <f t="shared" si="3"/>
        <v>27</v>
      </c>
      <c r="D44" s="23" t="str">
        <f t="shared" si="6"/>
        <v>Industrias</v>
      </c>
      <c r="E44" s="19">
        <v>117.22</v>
      </c>
      <c r="F44" s="19">
        <v>102.89</v>
      </c>
      <c r="G44" s="19">
        <f t="shared" si="0"/>
        <v>102.85058411478927</v>
      </c>
      <c r="H44" s="20">
        <f t="shared" si="1"/>
        <v>-1.2967329067025912E-2</v>
      </c>
      <c r="I44" s="21">
        <f t="shared" si="7"/>
        <v>-3.1314335901593382</v>
      </c>
      <c r="J44" s="32">
        <f t="shared" si="2"/>
        <v>1.7799774246765709E-2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 ht="12" customHeight="1">
      <c r="A45" s="18">
        <v>2020</v>
      </c>
      <c r="B45" s="18">
        <v>4</v>
      </c>
      <c r="C45" s="18">
        <f t="shared" si="3"/>
        <v>28</v>
      </c>
      <c r="D45" s="23" t="str">
        <f t="shared" si="6"/>
        <v>Industrias</v>
      </c>
      <c r="E45" s="19">
        <v>117.06</v>
      </c>
      <c r="F45" s="19">
        <v>102.61</v>
      </c>
      <c r="G45" s="19">
        <f t="shared" si="0"/>
        <v>102.71019771777199</v>
      </c>
      <c r="H45" s="20">
        <f t="shared" si="1"/>
        <v>-1.3649547858726185E-3</v>
      </c>
      <c r="I45" s="21">
        <f t="shared" si="7"/>
        <v>-3.2679290687466001</v>
      </c>
      <c r="J45" s="32">
        <f t="shared" si="2"/>
        <v>1.7647570199078366E-2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 ht="12" customHeight="1">
      <c r="A46" s="18">
        <v>2020</v>
      </c>
      <c r="B46" s="18">
        <v>5</v>
      </c>
      <c r="C46" s="18">
        <f t="shared" si="3"/>
        <v>29</v>
      </c>
      <c r="D46" s="23" t="str">
        <f t="shared" si="6"/>
        <v>Industrias</v>
      </c>
      <c r="E46" s="19">
        <v>116.05</v>
      </c>
      <c r="F46" s="19">
        <v>101.66</v>
      </c>
      <c r="G46" s="19">
        <f t="shared" si="0"/>
        <v>101.82400858660037</v>
      </c>
      <c r="H46" s="20">
        <f t="shared" si="1"/>
        <v>-8.6280539894071362E-3</v>
      </c>
      <c r="I46" s="21">
        <f t="shared" si="7"/>
        <v>-4.1307344676873132</v>
      </c>
      <c r="J46" s="32">
        <f t="shared" si="2"/>
        <v>8.9549643540254298E-3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 ht="12" customHeight="1">
      <c r="A47" s="18">
        <v>2020</v>
      </c>
      <c r="B47" s="18">
        <v>6</v>
      </c>
      <c r="C47" s="18">
        <f t="shared" si="3"/>
        <v>30</v>
      </c>
      <c r="D47" s="23" t="str">
        <f t="shared" si="6"/>
        <v>Industrias</v>
      </c>
      <c r="E47" s="19">
        <v>118.6</v>
      </c>
      <c r="F47" s="19">
        <v>103.68</v>
      </c>
      <c r="G47" s="19">
        <f t="shared" si="0"/>
        <v>104.06141678906336</v>
      </c>
      <c r="H47" s="20">
        <f t="shared" si="1"/>
        <v>2.1973287376130912E-2</v>
      </c>
      <c r="I47" s="21">
        <f t="shared" si="7"/>
        <v>-1.933405730074222</v>
      </c>
      <c r="J47" s="32">
        <f t="shared" si="2"/>
        <v>4.0898718623836983E-2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 ht="12" customHeight="1">
      <c r="A48" s="18">
        <v>2020</v>
      </c>
      <c r="B48" s="18">
        <v>7</v>
      </c>
      <c r="C48" s="18">
        <f t="shared" si="3"/>
        <v>31</v>
      </c>
      <c r="D48" s="23" t="str">
        <f t="shared" si="6"/>
        <v>Industrias</v>
      </c>
      <c r="E48" s="19">
        <v>123.7</v>
      </c>
      <c r="F48" s="19">
        <v>107.88</v>
      </c>
      <c r="G48" s="19">
        <f t="shared" si="0"/>
        <v>108.53623319398937</v>
      </c>
      <c r="H48" s="20">
        <f t="shared" si="1"/>
        <v>4.3001686340641054E-2</v>
      </c>
      <c r="I48" s="21">
        <f t="shared" si="7"/>
        <v>2.3667629039898834</v>
      </c>
      <c r="J48" s="32">
        <f t="shared" si="2"/>
        <v>8.480224502323952E-2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 ht="12" customHeight="1">
      <c r="A49" s="18">
        <v>2020</v>
      </c>
      <c r="B49" s="18">
        <v>8</v>
      </c>
      <c r="C49" s="18">
        <f t="shared" si="3"/>
        <v>32</v>
      </c>
      <c r="D49" s="23" t="str">
        <f t="shared" si="6"/>
        <v>Industrias</v>
      </c>
      <c r="E49" s="19">
        <v>125.78</v>
      </c>
      <c r="F49" s="19">
        <v>109.2</v>
      </c>
      <c r="G49" s="19">
        <f t="shared" si="0"/>
        <v>110.36125635521408</v>
      </c>
      <c r="H49" s="20">
        <f t="shared" si="1"/>
        <v>1.681487469684706E-2</v>
      </c>
      <c r="I49" s="21">
        <f t="shared" si="7"/>
        <v>4.0482503736745894</v>
      </c>
      <c r="J49" s="32">
        <f t="shared" si="2"/>
        <v>0.11122890714727451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 ht="12" customHeight="1">
      <c r="A50" s="18">
        <v>2020</v>
      </c>
      <c r="B50" s="18">
        <v>9</v>
      </c>
      <c r="C50" s="18">
        <f t="shared" si="3"/>
        <v>33</v>
      </c>
      <c r="D50" s="23" t="str">
        <f t="shared" si="6"/>
        <v>Industrias</v>
      </c>
      <c r="E50" s="19">
        <v>126.86</v>
      </c>
      <c r="F50" s="19">
        <v>110.2</v>
      </c>
      <c r="G50" s="19">
        <f t="shared" si="0"/>
        <v>111.30886453508077</v>
      </c>
      <c r="H50" s="20">
        <f t="shared" si="1"/>
        <v>8.5864207346160182E-3</v>
      </c>
      <c r="I50" s="21">
        <f t="shared" si="7"/>
        <v>4.9068924471361912</v>
      </c>
      <c r="J50" s="32">
        <f t="shared" si="2"/>
        <v>0.11319761319761334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 ht="12" customHeight="1">
      <c r="A51" s="18">
        <v>2020</v>
      </c>
      <c r="B51" s="18">
        <v>10</v>
      </c>
      <c r="C51" s="18">
        <f t="shared" si="3"/>
        <v>34</v>
      </c>
      <c r="D51" s="23" t="str">
        <f t="shared" si="6"/>
        <v>Industrias</v>
      </c>
      <c r="E51" s="19">
        <v>128.97</v>
      </c>
      <c r="F51" s="19">
        <v>111.9</v>
      </c>
      <c r="G51" s="19">
        <f t="shared" si="0"/>
        <v>113.16021014574623</v>
      </c>
      <c r="H51" s="20">
        <f t="shared" si="1"/>
        <v>1.6632508276840596E-2</v>
      </c>
      <c r="I51" s="21">
        <f t="shared" si="7"/>
        <v>6.5701432748202508</v>
      </c>
      <c r="J51" s="32">
        <f t="shared" si="2"/>
        <v>0.12805038047756501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 ht="12" customHeight="1">
      <c r="A52" s="18">
        <v>2020</v>
      </c>
      <c r="B52" s="18">
        <v>11</v>
      </c>
      <c r="C52" s="18">
        <f t="shared" si="3"/>
        <v>35</v>
      </c>
      <c r="D52" s="23" t="str">
        <f t="shared" si="6"/>
        <v>Industrias</v>
      </c>
      <c r="E52" s="19">
        <v>129.77000000000001</v>
      </c>
      <c r="F52" s="19">
        <v>112.79</v>
      </c>
      <c r="G52" s="19">
        <f t="shared" si="0"/>
        <v>113.86214213083267</v>
      </c>
      <c r="H52" s="20">
        <f t="shared" si="1"/>
        <v>6.2029929440954312E-3</v>
      </c>
      <c r="I52" s="21">
        <f t="shared" si="7"/>
        <v>7.190442569229794</v>
      </c>
      <c r="J52" s="32">
        <f t="shared" si="2"/>
        <v>8.1056314561812615E-2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 ht="12" customHeight="1">
      <c r="A53" s="18">
        <v>2020</v>
      </c>
      <c r="B53" s="18">
        <v>12</v>
      </c>
      <c r="C53" s="18">
        <f t="shared" si="3"/>
        <v>36</v>
      </c>
      <c r="D53" s="23" t="str">
        <f t="shared" si="6"/>
        <v>Industrias</v>
      </c>
      <c r="E53" s="19">
        <v>133.32</v>
      </c>
      <c r="F53" s="19">
        <v>115.9</v>
      </c>
      <c r="G53" s="19">
        <f t="shared" si="0"/>
        <v>116.9769653146537</v>
      </c>
      <c r="H53" s="20">
        <f t="shared" si="1"/>
        <v>2.7356091546582251E-2</v>
      </c>
      <c r="I53" s="21">
        <f t="shared" si="7"/>
        <v>9.926051723888019</v>
      </c>
      <c r="J53" s="32">
        <f t="shared" si="2"/>
        <v>0.10209142762668444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 ht="12" customHeight="1">
      <c r="A54" s="18">
        <v>2021</v>
      </c>
      <c r="B54" s="18">
        <v>1</v>
      </c>
      <c r="C54" s="18">
        <f t="shared" si="3"/>
        <v>37</v>
      </c>
      <c r="D54" s="23" t="str">
        <f t="shared" si="6"/>
        <v>Industrias</v>
      </c>
      <c r="E54" s="19">
        <v>134.83000000000001</v>
      </c>
      <c r="F54" s="19">
        <v>117.36</v>
      </c>
      <c r="G54" s="19">
        <f t="shared" si="0"/>
        <v>118.30186193650435</v>
      </c>
      <c r="H54" s="20">
        <f t="shared" si="1"/>
        <v>1.132613261326143E-2</v>
      </c>
      <c r="I54" s="21">
        <f>H54*100</f>
        <v>1.132613261326143</v>
      </c>
      <c r="J54" s="32">
        <f t="shared" si="2"/>
        <v>0.12208721704394154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 ht="12" customHeight="1">
      <c r="A55" s="18">
        <v>2021</v>
      </c>
      <c r="B55" s="18">
        <v>2</v>
      </c>
      <c r="C55" s="18">
        <f t="shared" si="3"/>
        <v>38</v>
      </c>
      <c r="D55" s="23" t="str">
        <f t="shared" si="6"/>
        <v>Industrias</v>
      </c>
      <c r="E55" s="19">
        <v>139.59</v>
      </c>
      <c r="F55" s="19">
        <v>121.45</v>
      </c>
      <c r="G55" s="19">
        <f t="shared" si="0"/>
        <v>122.4783572477686</v>
      </c>
      <c r="H55" s="20">
        <f t="shared" si="1"/>
        <v>3.5303715790254264E-2</v>
      </c>
      <c r="I55" s="21">
        <f t="shared" ref="I55:I65" si="8">I54+H55*100</f>
        <v>4.6629848403515695</v>
      </c>
      <c r="J55" s="32">
        <f t="shared" si="2"/>
        <v>0.17539575614685088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 ht="12" customHeight="1">
      <c r="A56" s="18">
        <v>2021</v>
      </c>
      <c r="B56" s="18">
        <v>3</v>
      </c>
      <c r="C56" s="18">
        <f t="shared" si="3"/>
        <v>39</v>
      </c>
      <c r="D56" s="23" t="str">
        <f t="shared" si="6"/>
        <v>Industrias</v>
      </c>
      <c r="E56" s="19">
        <v>145.41999999999999</v>
      </c>
      <c r="F56" s="19">
        <v>126.97</v>
      </c>
      <c r="G56" s="19">
        <f t="shared" si="0"/>
        <v>127.59368658908595</v>
      </c>
      <c r="H56" s="20">
        <f t="shared" si="1"/>
        <v>4.1765169424743842E-2</v>
      </c>
      <c r="I56" s="21">
        <f t="shared" si="8"/>
        <v>8.8395017828259537</v>
      </c>
      <c r="J56" s="32">
        <f t="shared" si="2"/>
        <v>0.24057328101006648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 ht="12" customHeight="1">
      <c r="A57" s="18">
        <v>2021</v>
      </c>
      <c r="B57" s="18">
        <v>4</v>
      </c>
      <c r="C57" s="18">
        <f t="shared" si="3"/>
        <v>40</v>
      </c>
      <c r="D57" s="23" t="str">
        <f t="shared" si="6"/>
        <v>Industrias</v>
      </c>
      <c r="E57" s="19">
        <v>146.81</v>
      </c>
      <c r="F57" s="19">
        <v>128.29</v>
      </c>
      <c r="G57" s="19">
        <f t="shared" si="0"/>
        <v>128.81329341317362</v>
      </c>
      <c r="H57" s="20">
        <f t="shared" si="1"/>
        <v>9.55852014853531E-3</v>
      </c>
      <c r="I57" s="21">
        <f t="shared" si="8"/>
        <v>9.7953537976794856</v>
      </c>
      <c r="J57" s="32">
        <f t="shared" si="2"/>
        <v>0.25414317444045786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 ht="12" customHeight="1">
      <c r="A58" s="18">
        <v>2021</v>
      </c>
      <c r="B58" s="18">
        <v>5</v>
      </c>
      <c r="C58" s="18">
        <f t="shared" si="3"/>
        <v>41</v>
      </c>
      <c r="D58" s="23" t="str">
        <f t="shared" si="6"/>
        <v>Industrias</v>
      </c>
      <c r="E58" s="19">
        <v>155.97999999999999</v>
      </c>
      <c r="F58" s="19">
        <v>135.94999999999999</v>
      </c>
      <c r="G58" s="19">
        <f t="shared" si="0"/>
        <v>136.85918879222683</v>
      </c>
      <c r="H58" s="20">
        <f t="shared" si="1"/>
        <v>6.2461685171309789E-2</v>
      </c>
      <c r="I58" s="21">
        <f t="shared" si="8"/>
        <v>16.041522314810464</v>
      </c>
      <c r="J58" s="32">
        <f t="shared" si="2"/>
        <v>0.34407582938388614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 ht="12" customHeight="1">
      <c r="A59" s="18">
        <v>2021</v>
      </c>
      <c r="B59" s="18">
        <v>6</v>
      </c>
      <c r="C59" s="18">
        <f t="shared" si="3"/>
        <v>42</v>
      </c>
      <c r="D59" s="23" t="str">
        <f t="shared" si="6"/>
        <v>Industrias</v>
      </c>
      <c r="E59" s="19">
        <v>154.66</v>
      </c>
      <c r="F59" s="19">
        <v>134.88</v>
      </c>
      <c r="G59" s="19">
        <f t="shared" si="0"/>
        <v>135.70100101683423</v>
      </c>
      <c r="H59" s="20">
        <f t="shared" si="1"/>
        <v>-8.4626234132580969E-3</v>
      </c>
      <c r="I59" s="21">
        <f t="shared" si="8"/>
        <v>15.195259973484655</v>
      </c>
      <c r="J59" s="32">
        <f t="shared" si="2"/>
        <v>0.30404721753794273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 ht="12" customHeight="1">
      <c r="A60" s="18">
        <v>2021</v>
      </c>
      <c r="B60" s="18">
        <v>7</v>
      </c>
      <c r="C60" s="18">
        <f t="shared" si="3"/>
        <v>43</v>
      </c>
      <c r="D60" s="23" t="str">
        <f t="shared" si="6"/>
        <v>Industrias</v>
      </c>
      <c r="E60" s="19">
        <v>157.55000000000001</v>
      </c>
      <c r="F60" s="19">
        <v>137.52000000000001</v>
      </c>
      <c r="G60" s="19">
        <f t="shared" si="0"/>
        <v>138.23673031295897</v>
      </c>
      <c r="H60" s="20">
        <f t="shared" si="1"/>
        <v>1.8686150265097679E-2</v>
      </c>
      <c r="I60" s="21">
        <f t="shared" si="8"/>
        <v>17.063874999994422</v>
      </c>
      <c r="J60" s="32">
        <f t="shared" si="2"/>
        <v>0.27364591754244127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 ht="12" customHeight="1">
      <c r="A61" s="18">
        <v>2021</v>
      </c>
      <c r="B61" s="18">
        <v>8</v>
      </c>
      <c r="C61" s="18">
        <f t="shared" si="3"/>
        <v>44</v>
      </c>
      <c r="D61" s="23" t="str">
        <f t="shared" si="6"/>
        <v>Industrias</v>
      </c>
      <c r="E61" s="19">
        <v>161.84</v>
      </c>
      <c r="F61" s="19">
        <v>141.35</v>
      </c>
      <c r="G61" s="19">
        <f t="shared" si="0"/>
        <v>142.00084058298495</v>
      </c>
      <c r="H61" s="20">
        <f t="shared" si="1"/>
        <v>2.7229450967946711E-2</v>
      </c>
      <c r="I61" s="21">
        <f t="shared" si="8"/>
        <v>19.786820096789093</v>
      </c>
      <c r="J61" s="32">
        <f t="shared" si="2"/>
        <v>0.28669104786134514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 ht="12" customHeight="1">
      <c r="A62" s="18">
        <v>2021</v>
      </c>
      <c r="B62" s="18">
        <v>9</v>
      </c>
      <c r="C62" s="18">
        <f t="shared" si="3"/>
        <v>45</v>
      </c>
      <c r="D62" s="23" t="str">
        <f t="shared" si="6"/>
        <v>Industrias</v>
      </c>
      <c r="E62" s="19">
        <v>161.53</v>
      </c>
      <c r="F62" s="19">
        <v>141.77000000000001</v>
      </c>
      <c r="G62" s="19">
        <f t="shared" si="0"/>
        <v>141.72884193876396</v>
      </c>
      <c r="H62" s="20">
        <f t="shared" si="1"/>
        <v>-1.9154720711813678E-3</v>
      </c>
      <c r="I62" s="21">
        <f t="shared" si="8"/>
        <v>19.595272889670955</v>
      </c>
      <c r="J62" s="32">
        <f t="shared" si="2"/>
        <v>0.27329339429292121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 ht="12" customHeight="1">
      <c r="A63" s="18">
        <v>2021</v>
      </c>
      <c r="B63" s="18">
        <v>10</v>
      </c>
      <c r="C63" s="18">
        <f t="shared" si="3"/>
        <v>46</v>
      </c>
      <c r="D63" s="23" t="str">
        <f t="shared" si="6"/>
        <v>Industrias</v>
      </c>
      <c r="E63" s="19">
        <v>170.1</v>
      </c>
      <c r="F63" s="19">
        <v>149.37</v>
      </c>
      <c r="G63" s="19">
        <f t="shared" si="0"/>
        <v>149.24828832900235</v>
      </c>
      <c r="H63" s="20">
        <f t="shared" si="1"/>
        <v>5.3055160032192239E-2</v>
      </c>
      <c r="I63" s="21">
        <f t="shared" si="8"/>
        <v>24.90078889289018</v>
      </c>
      <c r="J63" s="32">
        <f t="shared" si="2"/>
        <v>0.31891137473831122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 ht="12" customHeight="1">
      <c r="A64" s="18">
        <v>2021</v>
      </c>
      <c r="B64" s="18">
        <v>11</v>
      </c>
      <c r="C64" s="18">
        <f t="shared" si="3"/>
        <v>47</v>
      </c>
      <c r="D64" s="23" t="str">
        <f t="shared" si="6"/>
        <v>Industrias</v>
      </c>
      <c r="E64" s="19">
        <v>170.29</v>
      </c>
      <c r="F64" s="19">
        <v>149.91999999999999</v>
      </c>
      <c r="G64" s="19">
        <f t="shared" si="0"/>
        <v>149.41499717546037</v>
      </c>
      <c r="H64" s="20">
        <f t="shared" si="1"/>
        <v>1.1169900058789484E-3</v>
      </c>
      <c r="I64" s="21">
        <f t="shared" si="8"/>
        <v>25.012487893478074</v>
      </c>
      <c r="J64" s="32">
        <f t="shared" si="2"/>
        <v>0.31224474069507568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 ht="12" customHeight="1">
      <c r="A65" s="18">
        <v>2021</v>
      </c>
      <c r="B65" s="18">
        <v>12</v>
      </c>
      <c r="C65" s="18">
        <f t="shared" si="3"/>
        <v>48</v>
      </c>
      <c r="D65" s="23" t="str">
        <f t="shared" si="6"/>
        <v>Industrias</v>
      </c>
      <c r="E65" s="19">
        <v>175.36</v>
      </c>
      <c r="F65" s="19">
        <v>153.66999999999999</v>
      </c>
      <c r="G65" s="19">
        <f t="shared" si="0"/>
        <v>153.86349113094565</v>
      </c>
      <c r="H65" s="20">
        <f t="shared" si="1"/>
        <v>2.9772740618944304E-2</v>
      </c>
      <c r="I65" s="21">
        <f t="shared" si="8"/>
        <v>27.989761955372504</v>
      </c>
      <c r="J65" s="32">
        <f t="shared" si="2"/>
        <v>0.31533153315331552</v>
      </c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 ht="12" customHeight="1">
      <c r="A66" s="18">
        <v>2022</v>
      </c>
      <c r="B66" s="18">
        <v>1</v>
      </c>
      <c r="C66" s="18">
        <f t="shared" si="3"/>
        <v>49</v>
      </c>
      <c r="D66" s="23" t="str">
        <f t="shared" si="6"/>
        <v>Industrias</v>
      </c>
      <c r="E66" s="19">
        <v>175.49</v>
      </c>
      <c r="F66" s="19">
        <v>153.91999999999999</v>
      </c>
      <c r="G66" s="19">
        <f t="shared" si="0"/>
        <v>153.97755507852219</v>
      </c>
      <c r="H66" s="20">
        <f t="shared" si="1"/>
        <v>7.4133211678839572E-4</v>
      </c>
      <c r="I66" s="21">
        <f>H66*100</f>
        <v>7.4133211678839572E-2</v>
      </c>
      <c r="J66" s="32">
        <f t="shared" si="2"/>
        <v>0.30156493362011405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 ht="12" customHeight="1">
      <c r="A67" s="18">
        <v>2022</v>
      </c>
      <c r="B67" s="18">
        <v>2</v>
      </c>
      <c r="C67" s="18">
        <f t="shared" si="3"/>
        <v>50</v>
      </c>
      <c r="D67" s="23" t="str">
        <f t="shared" si="6"/>
        <v>Industrias</v>
      </c>
      <c r="E67" s="19">
        <v>179.86</v>
      </c>
      <c r="F67" s="19">
        <v>157.18</v>
      </c>
      <c r="G67" s="19">
        <f t="shared" si="0"/>
        <v>157.81185854705683</v>
      </c>
      <c r="H67" s="20">
        <f t="shared" si="1"/>
        <v>2.4901703800786379E-2</v>
      </c>
      <c r="I67" s="21">
        <f t="shared" ref="I67:I77" si="9">I66+H67*100</f>
        <v>2.5643035917574775</v>
      </c>
      <c r="J67" s="32">
        <f t="shared" si="2"/>
        <v>0.28848771401962914</v>
      </c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 ht="12" customHeight="1">
      <c r="A68" s="18">
        <v>2022</v>
      </c>
      <c r="B68" s="18">
        <v>3</v>
      </c>
      <c r="C68" s="18">
        <f t="shared" si="3"/>
        <v>51</v>
      </c>
      <c r="D68" s="23" t="str">
        <f t="shared" si="6"/>
        <v>Industrias</v>
      </c>
      <c r="E68" s="19">
        <v>181.59</v>
      </c>
      <c r="F68" s="19">
        <v>158.91</v>
      </c>
      <c r="G68" s="19">
        <f t="shared" si="0"/>
        <v>159.32978646480623</v>
      </c>
      <c r="H68" s="20">
        <f t="shared" si="1"/>
        <v>9.6185922384075528E-3</v>
      </c>
      <c r="I68" s="21">
        <f t="shared" si="9"/>
        <v>3.5261628155982327</v>
      </c>
      <c r="J68" s="32">
        <f t="shared" si="2"/>
        <v>0.24872782285792905</v>
      </c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 ht="12" customHeight="1">
      <c r="A69" s="18">
        <v>2022</v>
      </c>
      <c r="B69" s="18">
        <v>4</v>
      </c>
      <c r="C69" s="18">
        <f t="shared" si="3"/>
        <v>52</v>
      </c>
      <c r="D69" s="23" t="str">
        <f t="shared" si="6"/>
        <v>Industrias</v>
      </c>
      <c r="E69" s="19">
        <v>185.34</v>
      </c>
      <c r="F69" s="19">
        <v>162.86000000000001</v>
      </c>
      <c r="G69" s="19">
        <f t="shared" si="0"/>
        <v>162.62009264489888</v>
      </c>
      <c r="H69" s="20">
        <f t="shared" si="1"/>
        <v>2.0650916900710303E-2</v>
      </c>
      <c r="I69" s="21">
        <f t="shared" si="9"/>
        <v>5.5912545056692631</v>
      </c>
      <c r="J69" s="32">
        <f t="shared" si="2"/>
        <v>0.26244806212110916</v>
      </c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 ht="12" customHeight="1">
      <c r="A70" s="18">
        <v>2022</v>
      </c>
      <c r="B70" s="18">
        <v>5</v>
      </c>
      <c r="C70" s="18">
        <f t="shared" si="3"/>
        <v>53</v>
      </c>
      <c r="D70" s="23" t="str">
        <f t="shared" si="6"/>
        <v>Industrias</v>
      </c>
      <c r="E70" s="19">
        <v>186.52</v>
      </c>
      <c r="F70" s="19">
        <v>163.69999999999999</v>
      </c>
      <c r="G70" s="19">
        <f t="shared" si="0"/>
        <v>163.65544232290137</v>
      </c>
      <c r="H70" s="20">
        <f t="shared" si="1"/>
        <v>6.3666774576454088E-3</v>
      </c>
      <c r="I70" s="21">
        <f t="shared" si="9"/>
        <v>6.227922251433804</v>
      </c>
      <c r="J70" s="32">
        <f t="shared" si="2"/>
        <v>0.19579433260674484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 ht="12" customHeight="1">
      <c r="A71" s="18">
        <v>2022</v>
      </c>
      <c r="B71" s="18">
        <v>6</v>
      </c>
      <c r="C71" s="18">
        <f t="shared" si="3"/>
        <v>54</v>
      </c>
      <c r="D71" s="23" t="str">
        <f t="shared" si="6"/>
        <v>Industrias</v>
      </c>
      <c r="E71" s="19">
        <v>188.64</v>
      </c>
      <c r="F71" s="19">
        <v>164.97</v>
      </c>
      <c r="G71" s="19">
        <f t="shared" si="0"/>
        <v>165.51556208338039</v>
      </c>
      <c r="H71" s="20">
        <f t="shared" si="1"/>
        <v>1.1366073343341165E-2</v>
      </c>
      <c r="I71" s="21">
        <f t="shared" si="9"/>
        <v>7.3645295857679205</v>
      </c>
      <c r="J71" s="32">
        <f t="shared" si="2"/>
        <v>0.21970774602353571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 ht="12" customHeight="1">
      <c r="A72" s="18">
        <v>2022</v>
      </c>
      <c r="B72" s="18">
        <v>7</v>
      </c>
      <c r="C72" s="18">
        <f t="shared" si="3"/>
        <v>55</v>
      </c>
      <c r="D72" s="23" t="str">
        <f t="shared" si="6"/>
        <v>Industrias</v>
      </c>
      <c r="E72" s="19">
        <v>190.7</v>
      </c>
      <c r="F72" s="19">
        <v>166.7</v>
      </c>
      <c r="G72" s="19">
        <f t="shared" si="0"/>
        <v>167.32303694497793</v>
      </c>
      <c r="H72" s="20">
        <f t="shared" si="1"/>
        <v>1.0920271416454463E-2</v>
      </c>
      <c r="I72" s="21">
        <f t="shared" si="9"/>
        <v>8.4565567274133677</v>
      </c>
      <c r="J72" s="32">
        <f t="shared" si="2"/>
        <v>0.21040939384322432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 ht="12" customHeight="1">
      <c r="A73" s="18">
        <v>2022</v>
      </c>
      <c r="B73" s="18">
        <v>8</v>
      </c>
      <c r="C73" s="18">
        <f t="shared" si="3"/>
        <v>56</v>
      </c>
      <c r="D73" s="23" t="str">
        <f t="shared" si="6"/>
        <v>Industrias</v>
      </c>
      <c r="E73" s="19">
        <v>189.69</v>
      </c>
      <c r="F73" s="19">
        <v>165.62</v>
      </c>
      <c r="G73" s="19">
        <f t="shared" si="0"/>
        <v>166.43684781380634</v>
      </c>
      <c r="H73" s="20">
        <f t="shared" si="1"/>
        <v>-5.2962768746720457E-3</v>
      </c>
      <c r="I73" s="21">
        <f t="shared" si="9"/>
        <v>7.9269290399461632</v>
      </c>
      <c r="J73" s="32">
        <f t="shared" si="2"/>
        <v>0.17208353929807219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 ht="12" customHeight="1">
      <c r="A74" s="18">
        <v>2022</v>
      </c>
      <c r="B74" s="18">
        <v>9</v>
      </c>
      <c r="C74" s="18">
        <f t="shared" si="3"/>
        <v>57</v>
      </c>
      <c r="D74" s="23" t="str">
        <f t="shared" si="6"/>
        <v>Industrias</v>
      </c>
      <c r="E74" s="19">
        <v>189.44</v>
      </c>
      <c r="F74" s="19">
        <v>165.69</v>
      </c>
      <c r="G74" s="19">
        <f t="shared" si="0"/>
        <v>166.21749406846681</v>
      </c>
      <c r="H74" s="20">
        <f t="shared" si="1"/>
        <v>-1.3179397965101813E-3</v>
      </c>
      <c r="I74" s="21">
        <f t="shared" si="9"/>
        <v>7.795135060295145</v>
      </c>
      <c r="J74" s="32">
        <f t="shared" si="2"/>
        <v>0.17278524113167815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 ht="12" customHeight="1">
      <c r="A75" s="18">
        <v>2022</v>
      </c>
      <c r="B75" s="18">
        <v>10</v>
      </c>
      <c r="C75" s="18">
        <f t="shared" si="3"/>
        <v>58</v>
      </c>
      <c r="D75" s="23" t="str">
        <f t="shared" si="6"/>
        <v>Industrias</v>
      </c>
      <c r="E75" s="19">
        <v>193.42</v>
      </c>
      <c r="F75" s="19">
        <v>170.02</v>
      </c>
      <c r="G75" s="19">
        <f t="shared" si="0"/>
        <v>169.7096056942718</v>
      </c>
      <c r="H75" s="20">
        <f t="shared" si="1"/>
        <v>2.1009290540540571E-2</v>
      </c>
      <c r="I75" s="21">
        <f t="shared" si="9"/>
        <v>9.8960641143492012</v>
      </c>
      <c r="J75" s="32">
        <f t="shared" si="2"/>
        <v>0.13709582598471481</v>
      </c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 ht="12" customHeight="1">
      <c r="A76" s="18">
        <v>2022</v>
      </c>
      <c r="B76" s="18">
        <v>11</v>
      </c>
      <c r="C76" s="18">
        <f t="shared" si="3"/>
        <v>59</v>
      </c>
      <c r="D76" s="23" t="str">
        <f t="shared" si="6"/>
        <v>Industrias</v>
      </c>
      <c r="E76" s="19">
        <v>193.34</v>
      </c>
      <c r="F76" s="19">
        <v>170.64</v>
      </c>
      <c r="G76" s="19">
        <f t="shared" si="0"/>
        <v>169.63941249576317</v>
      </c>
      <c r="H76" s="20">
        <f t="shared" si="1"/>
        <v>-4.1360769310305745E-4</v>
      </c>
      <c r="I76" s="21">
        <f t="shared" si="9"/>
        <v>9.8547033450388959</v>
      </c>
      <c r="J76" s="32">
        <f t="shared" si="2"/>
        <v>0.13535733161078167</v>
      </c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 ht="12" customHeight="1">
      <c r="A77" s="18">
        <v>2022</v>
      </c>
      <c r="B77" s="18">
        <v>12</v>
      </c>
      <c r="C77" s="18">
        <f t="shared" si="3"/>
        <v>60</v>
      </c>
      <c r="D77" s="23" t="str">
        <f t="shared" si="6"/>
        <v>Industrias</v>
      </c>
      <c r="E77" s="19">
        <v>180.68</v>
      </c>
      <c r="F77" s="19">
        <v>160.34</v>
      </c>
      <c r="G77" s="19">
        <f t="shared" si="0"/>
        <v>158.5313388317704</v>
      </c>
      <c r="H77" s="20">
        <f t="shared" si="1"/>
        <v>-6.548050067239064E-2</v>
      </c>
      <c r="I77" s="21">
        <f t="shared" si="9"/>
        <v>3.3066532777998319</v>
      </c>
      <c r="J77" s="32">
        <f t="shared" si="2"/>
        <v>3.0337591240875872E-2</v>
      </c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 ht="12" customHeight="1">
      <c r="A78" s="18">
        <v>2023</v>
      </c>
      <c r="B78" s="18">
        <v>1</v>
      </c>
      <c r="C78" s="18">
        <f t="shared" si="3"/>
        <v>61</v>
      </c>
      <c r="D78" s="23" t="str">
        <f t="shared" si="6"/>
        <v>Industrias</v>
      </c>
      <c r="E78" s="19">
        <v>180.76</v>
      </c>
      <c r="F78" s="19">
        <v>159.79</v>
      </c>
      <c r="G78" s="19">
        <f t="shared" si="0"/>
        <v>158.60153203027903</v>
      </c>
      <c r="H78" s="20">
        <f t="shared" si="1"/>
        <v>4.4277175116214096E-4</v>
      </c>
      <c r="I78" s="21">
        <f>H78*100</f>
        <v>4.4277175116214096E-2</v>
      </c>
      <c r="J78" s="32">
        <f t="shared" si="2"/>
        <v>3.0030201151062696E-2</v>
      </c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 ht="12" customHeight="1">
      <c r="A79" s="18">
        <v>2023</v>
      </c>
      <c r="B79" s="18">
        <v>2</v>
      </c>
      <c r="C79" s="18">
        <f t="shared" si="3"/>
        <v>62</v>
      </c>
      <c r="D79" s="23" t="str">
        <f t="shared" si="6"/>
        <v>Industrias</v>
      </c>
      <c r="E79" s="19">
        <v>177.01</v>
      </c>
      <c r="F79" s="19">
        <v>156.33000000000001</v>
      </c>
      <c r="G79" s="19">
        <f t="shared" si="0"/>
        <v>155.31122585018639</v>
      </c>
      <c r="H79" s="20">
        <f t="shared" si="1"/>
        <v>-2.0745740208010566E-2</v>
      </c>
      <c r="I79" s="21">
        <f t="shared" ref="I79:I88" si="10">I78+H79*100</f>
        <v>-2.0302968456848425</v>
      </c>
      <c r="J79" s="32">
        <f t="shared" si="2"/>
        <v>-1.5845657733793095E-2</v>
      </c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 ht="12" customHeight="1">
      <c r="A80" s="18">
        <v>2023</v>
      </c>
      <c r="B80" s="18">
        <v>3</v>
      </c>
      <c r="C80" s="18">
        <f t="shared" si="3"/>
        <v>63</v>
      </c>
      <c r="D80" s="23" t="str">
        <f t="shared" si="6"/>
        <v>Industrias</v>
      </c>
      <c r="E80" s="19">
        <v>178.16</v>
      </c>
      <c r="F80" s="19">
        <v>156.88999999999999</v>
      </c>
      <c r="G80" s="19">
        <f t="shared" si="0"/>
        <v>156.32025307874815</v>
      </c>
      <c r="H80" s="20">
        <f t="shared" si="1"/>
        <v>6.4968080899385772E-3</v>
      </c>
      <c r="I80" s="21">
        <f t="shared" si="10"/>
        <v>-1.3806160366909848</v>
      </c>
      <c r="J80" s="32">
        <f t="shared" si="2"/>
        <v>-1.8888705325183164E-2</v>
      </c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 ht="12" customHeight="1">
      <c r="A81" s="18">
        <v>2023</v>
      </c>
      <c r="B81" s="18">
        <v>4</v>
      </c>
      <c r="C81" s="18">
        <f t="shared" si="3"/>
        <v>64</v>
      </c>
      <c r="D81" s="23" t="str">
        <f t="shared" si="6"/>
        <v>Industrias</v>
      </c>
      <c r="E81" s="19">
        <v>177.43</v>
      </c>
      <c r="F81" s="19">
        <v>156.33000000000001</v>
      </c>
      <c r="G81" s="19">
        <f t="shared" si="0"/>
        <v>155.67974014235679</v>
      </c>
      <c r="H81" s="20">
        <f t="shared" si="1"/>
        <v>-4.0974405029187144E-3</v>
      </c>
      <c r="I81" s="21">
        <f t="shared" si="10"/>
        <v>-1.7903600869828562</v>
      </c>
      <c r="J81" s="32">
        <f t="shared" si="2"/>
        <v>-4.2678320923707713E-2</v>
      </c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 ht="12" customHeight="1">
      <c r="A82" s="18">
        <v>2023</v>
      </c>
      <c r="B82" s="18">
        <v>5</v>
      </c>
      <c r="C82" s="18">
        <f t="shared" si="3"/>
        <v>65</v>
      </c>
      <c r="D82" s="23" t="str">
        <f t="shared" si="6"/>
        <v>Industrias</v>
      </c>
      <c r="E82" s="19">
        <v>169.72</v>
      </c>
      <c r="F82" s="19">
        <v>149.47999999999999</v>
      </c>
      <c r="G82" s="19">
        <f t="shared" si="0"/>
        <v>148.91487063608631</v>
      </c>
      <c r="H82" s="20">
        <f t="shared" si="1"/>
        <v>-4.3453756410979039E-2</v>
      </c>
      <c r="I82" s="21">
        <f t="shared" si="10"/>
        <v>-6.1357357280807605</v>
      </c>
      <c r="J82" s="32">
        <f t="shared" si="2"/>
        <v>-9.0070769890628455E-2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 ht="12" customHeight="1">
      <c r="A83" s="18">
        <v>2023</v>
      </c>
      <c r="B83" s="18">
        <v>6</v>
      </c>
      <c r="C83" s="18">
        <f t="shared" si="3"/>
        <v>66</v>
      </c>
      <c r="D83" s="23" t="str">
        <f t="shared" si="6"/>
        <v>Industrias</v>
      </c>
      <c r="E83" s="19">
        <v>170.75</v>
      </c>
      <c r="F83" s="19">
        <v>150.05000000000001</v>
      </c>
      <c r="G83" s="19">
        <f t="shared" si="0"/>
        <v>149.81860806688508</v>
      </c>
      <c r="H83" s="20">
        <f t="shared" si="1"/>
        <v>6.0688192316755707E-3</v>
      </c>
      <c r="I83" s="21">
        <f t="shared" si="10"/>
        <v>-5.5288538049132034</v>
      </c>
      <c r="J83" s="32">
        <f t="shared" si="2"/>
        <v>-9.4836726039016161E-2</v>
      </c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 ht="12" customHeight="1">
      <c r="A84" s="18">
        <v>2023</v>
      </c>
      <c r="B84" s="18">
        <v>7</v>
      </c>
      <c r="C84" s="18">
        <f t="shared" si="3"/>
        <v>67</v>
      </c>
      <c r="D84" s="23" t="str">
        <f t="shared" si="6"/>
        <v>Industrias</v>
      </c>
      <c r="E84" s="19">
        <v>173.24</v>
      </c>
      <c r="F84" s="19">
        <v>151.79</v>
      </c>
      <c r="G84" s="19">
        <f t="shared" si="0"/>
        <v>152.0033713704666</v>
      </c>
      <c r="H84" s="20">
        <f t="shared" si="1"/>
        <v>1.4582723279648713E-2</v>
      </c>
      <c r="I84" s="21">
        <f t="shared" si="10"/>
        <v>-4.0705814769483322</v>
      </c>
      <c r="J84" s="32">
        <f t="shared" si="2"/>
        <v>-9.1557420031462944E-2</v>
      </c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 ht="12" customHeight="1">
      <c r="A85" s="18">
        <v>2023</v>
      </c>
      <c r="B85" s="18">
        <v>8</v>
      </c>
      <c r="C85" s="18">
        <f t="shared" si="3"/>
        <v>68</v>
      </c>
      <c r="D85" s="23" t="str">
        <f t="shared" si="6"/>
        <v>Industrias</v>
      </c>
      <c r="E85" s="19">
        <v>177.02</v>
      </c>
      <c r="F85" s="19">
        <v>155.32</v>
      </c>
      <c r="G85" s="19">
        <f t="shared" ref="G85:G88" si="11">F85</f>
        <v>155.32</v>
      </c>
      <c r="H85" s="20">
        <f t="shared" si="1"/>
        <v>2.181944123758961E-2</v>
      </c>
      <c r="I85" s="21">
        <f t="shared" si="10"/>
        <v>-1.8886373531893712</v>
      </c>
      <c r="J85" s="32">
        <f t="shared" si="2"/>
        <v>-6.6793188887131594E-2</v>
      </c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 ht="12" customHeight="1">
      <c r="A86" s="18">
        <v>2023</v>
      </c>
      <c r="B86" s="18">
        <v>9</v>
      </c>
      <c r="C86" s="18">
        <f t="shared" si="3"/>
        <v>69</v>
      </c>
      <c r="D86" s="23" t="str">
        <f t="shared" si="6"/>
        <v>Industrias</v>
      </c>
      <c r="E86" s="19"/>
      <c r="F86" s="19">
        <v>158.29</v>
      </c>
      <c r="G86" s="19">
        <f t="shared" si="11"/>
        <v>158.29</v>
      </c>
      <c r="H86" s="20">
        <f t="shared" si="1"/>
        <v>1.912181303116145E-2</v>
      </c>
      <c r="I86" s="21">
        <f t="shared" si="10"/>
        <v>2.3543949926773777E-2</v>
      </c>
      <c r="J86" s="32">
        <f t="shared" si="2"/>
        <v>-4.7693500090919438E-2</v>
      </c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 ht="12" customHeight="1">
      <c r="A87" s="18">
        <v>2023</v>
      </c>
      <c r="B87" s="18">
        <v>10</v>
      </c>
      <c r="C87" s="18">
        <v>70</v>
      </c>
      <c r="D87" s="23" t="str">
        <f t="shared" si="6"/>
        <v>Industrias</v>
      </c>
      <c r="E87" s="19"/>
      <c r="F87" s="19">
        <v>159.88</v>
      </c>
      <c r="G87" s="19">
        <f t="shared" si="11"/>
        <v>159.88</v>
      </c>
      <c r="H87" s="20">
        <f t="shared" si="1"/>
        <v>1.0044854381199064E-2</v>
      </c>
      <c r="I87" s="21">
        <f t="shared" si="10"/>
        <v>1.0280293880466802</v>
      </c>
      <c r="J87" s="32">
        <f t="shared" si="2"/>
        <v>-5.7920149269450438E-2</v>
      </c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 ht="12" customHeight="1">
      <c r="A88" s="25">
        <v>2023</v>
      </c>
      <c r="B88" s="26">
        <v>11</v>
      </c>
      <c r="C88" s="26">
        <v>71</v>
      </c>
      <c r="D88" s="27" t="str">
        <f t="shared" si="6"/>
        <v>Industrias</v>
      </c>
      <c r="E88" s="28"/>
      <c r="F88" s="28">
        <v>158.19999999999999</v>
      </c>
      <c r="G88" s="28">
        <f t="shared" si="11"/>
        <v>158.19999999999999</v>
      </c>
      <c r="H88" s="33">
        <f t="shared" si="1"/>
        <v>-1.0507880910683109E-2</v>
      </c>
      <c r="I88" s="30">
        <f t="shared" si="10"/>
        <v>-2.2758703021630744E-2</v>
      </c>
      <c r="J88" s="31">
        <f t="shared" si="2"/>
        <v>-6.7433695551432526E-2</v>
      </c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 ht="12" customHeight="1">
      <c r="A89" s="23"/>
      <c r="B89" s="23"/>
      <c r="C89" s="23"/>
      <c r="D89" s="23"/>
      <c r="E89" s="23"/>
      <c r="F89" s="23"/>
      <c r="G89" s="23"/>
      <c r="H89" s="11"/>
      <c r="I89" s="11"/>
      <c r="J89" s="11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 ht="12" customHeight="1">
      <c r="A90" s="23"/>
      <c r="B90" s="23"/>
      <c r="C90" s="23"/>
      <c r="D90" s="23"/>
      <c r="E90" s="23"/>
      <c r="F90" s="23"/>
      <c r="G90" s="23"/>
      <c r="H90" s="11" t="s">
        <v>77</v>
      </c>
      <c r="I90" s="34">
        <v>2018</v>
      </c>
      <c r="J90" s="35">
        <f t="shared" ref="J90:J95" si="12">AVERAGEIF($A$6:$A$88,I90,$J$6:$J$88)</f>
        <v>4.9405757377456706E-2</v>
      </c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 ht="12" customHeight="1">
      <c r="A91" s="23"/>
      <c r="B91" s="23"/>
      <c r="C91" s="23"/>
      <c r="D91" s="23"/>
      <c r="E91" s="23"/>
      <c r="F91" s="23"/>
      <c r="G91" s="23"/>
      <c r="H91" s="11" t="s">
        <v>77</v>
      </c>
      <c r="I91" s="34">
        <v>2019</v>
      </c>
      <c r="J91" s="35">
        <f t="shared" si="12"/>
        <v>1.9102893486355927E-2</v>
      </c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 ht="12" customHeight="1">
      <c r="A92" s="23"/>
      <c r="B92" s="23"/>
      <c r="C92" s="23"/>
      <c r="D92" s="23"/>
      <c r="E92" s="23"/>
      <c r="F92" s="23"/>
      <c r="G92" s="23"/>
      <c r="H92" s="11" t="s">
        <v>77</v>
      </c>
      <c r="I92" s="34">
        <v>2020</v>
      </c>
      <c r="J92" s="35">
        <f t="shared" si="12"/>
        <v>6.9269816813336479E-2</v>
      </c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 ht="12" customHeight="1">
      <c r="A93" s="12"/>
      <c r="B93" s="12"/>
      <c r="C93" s="12"/>
      <c r="D93" s="12"/>
      <c r="E93" s="12"/>
      <c r="F93" s="12"/>
      <c r="G93" s="12"/>
      <c r="H93" s="11" t="s">
        <v>77</v>
      </c>
      <c r="I93" s="13">
        <v>2021</v>
      </c>
      <c r="J93" s="35">
        <f t="shared" si="12"/>
        <v>0.26837004032054629</v>
      </c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 ht="12" customHeight="1">
      <c r="A94" s="12"/>
      <c r="B94" s="12"/>
      <c r="C94" s="12"/>
      <c r="D94" s="12"/>
      <c r="E94" s="12"/>
      <c r="F94" s="12"/>
      <c r="G94" s="12"/>
      <c r="H94" s="11" t="s">
        <v>77</v>
      </c>
      <c r="I94" s="13">
        <v>2022</v>
      </c>
      <c r="J94" s="35">
        <f t="shared" si="12"/>
        <v>0.19789996119653411</v>
      </c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 ht="12" customHeight="1">
      <c r="A95" s="12"/>
      <c r="B95" s="12"/>
      <c r="C95" s="12"/>
      <c r="D95" s="12"/>
      <c r="E95" s="12"/>
      <c r="F95" s="12"/>
      <c r="G95" s="12"/>
      <c r="H95" s="11" t="s">
        <v>78</v>
      </c>
      <c r="I95" s="13">
        <v>2023</v>
      </c>
      <c r="J95" s="35">
        <f t="shared" si="12"/>
        <v>-5.1244357508332984E-2</v>
      </c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 ht="12" customHeight="1">
      <c r="A96" s="12"/>
      <c r="B96" s="12"/>
      <c r="C96" s="12"/>
      <c r="D96" s="12"/>
      <c r="E96" s="12"/>
      <c r="F96" s="12"/>
      <c r="G96" s="12"/>
      <c r="H96" s="13"/>
      <c r="I96" s="13"/>
      <c r="J96" s="36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 ht="12" customHeight="1">
      <c r="A97" s="12"/>
      <c r="B97" s="12"/>
      <c r="C97" s="12"/>
      <c r="D97" s="12"/>
      <c r="E97" s="12"/>
      <c r="F97" s="12"/>
      <c r="G97" s="12"/>
      <c r="H97" s="13" t="s">
        <v>79</v>
      </c>
      <c r="I97" s="13" t="s">
        <v>80</v>
      </c>
      <c r="J97" s="35">
        <f>G88/G41</f>
        <v>1.4904717640909815</v>
      </c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 ht="12" customHeight="1">
      <c r="A98" s="12"/>
      <c r="B98" s="12"/>
      <c r="C98" s="12"/>
      <c r="D98" s="12"/>
      <c r="E98" s="12"/>
      <c r="F98" s="12"/>
      <c r="G98" s="12"/>
      <c r="H98" s="13"/>
      <c r="I98" s="13"/>
      <c r="J98" s="13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 ht="12" customHeight="1">
      <c r="A99" s="12"/>
      <c r="B99" s="12"/>
      <c r="C99" s="12"/>
      <c r="D99" s="12"/>
      <c r="E99" s="12"/>
      <c r="F99" s="12"/>
      <c r="G99" s="12"/>
      <c r="H99" s="13"/>
      <c r="I99" s="13"/>
      <c r="J99" s="13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 ht="12" customHeight="1">
      <c r="A100" s="12"/>
      <c r="B100" s="12"/>
      <c r="C100" s="12"/>
      <c r="D100" s="12"/>
      <c r="E100" s="12"/>
      <c r="F100" s="12"/>
      <c r="G100" s="12"/>
      <c r="H100" s="13"/>
      <c r="I100" s="13"/>
      <c r="J100" s="13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 ht="12" customHeight="1">
      <c r="A101" s="12"/>
      <c r="B101" s="12"/>
      <c r="C101" s="12"/>
      <c r="D101" s="12"/>
      <c r="E101" s="12"/>
      <c r="F101" s="12"/>
      <c r="G101" s="12"/>
      <c r="H101" s="13"/>
      <c r="I101" s="13"/>
      <c r="J101" s="13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 ht="12" customHeight="1">
      <c r="A102" s="12"/>
      <c r="B102" s="12"/>
      <c r="C102" s="12"/>
      <c r="D102" s="12"/>
      <c r="E102" s="12"/>
      <c r="F102" s="12"/>
      <c r="G102" s="12"/>
      <c r="H102" s="13"/>
      <c r="I102" s="13"/>
      <c r="J102" s="13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 ht="12" customHeight="1">
      <c r="A103" s="12"/>
      <c r="B103" s="12"/>
      <c r="C103" s="12"/>
      <c r="D103" s="12"/>
      <c r="E103" s="12"/>
      <c r="F103" s="12"/>
      <c r="G103" s="12"/>
      <c r="H103" s="13"/>
      <c r="I103" s="13"/>
      <c r="J103" s="13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 ht="12" customHeight="1">
      <c r="A104" s="12"/>
      <c r="B104" s="12"/>
      <c r="C104" s="12"/>
      <c r="D104" s="12"/>
      <c r="E104" s="12"/>
      <c r="F104" s="12"/>
      <c r="G104" s="12"/>
      <c r="H104" s="13"/>
      <c r="I104" s="13"/>
      <c r="J104" s="13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 ht="12" customHeight="1">
      <c r="A105" s="12"/>
      <c r="B105" s="12"/>
      <c r="C105" s="12"/>
      <c r="D105" s="12"/>
      <c r="E105" s="12"/>
      <c r="F105" s="12"/>
      <c r="G105" s="12"/>
      <c r="H105" s="13"/>
      <c r="I105" s="13"/>
      <c r="J105" s="13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 ht="12" customHeight="1">
      <c r="A106" s="12"/>
      <c r="B106" s="12"/>
      <c r="C106" s="12"/>
      <c r="D106" s="12"/>
      <c r="E106" s="12"/>
      <c r="F106" s="12"/>
      <c r="G106" s="12"/>
      <c r="H106" s="13"/>
      <c r="I106" s="13"/>
      <c r="J106" s="13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 ht="12" customHeight="1">
      <c r="A107" s="12"/>
      <c r="B107" s="12"/>
      <c r="C107" s="12"/>
      <c r="D107" s="12"/>
      <c r="E107" s="12"/>
      <c r="F107" s="12"/>
      <c r="G107" s="12"/>
      <c r="H107" s="13"/>
      <c r="I107" s="13"/>
      <c r="J107" s="13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 ht="12" customHeight="1">
      <c r="A108" s="12"/>
      <c r="B108" s="12"/>
      <c r="C108" s="12"/>
      <c r="D108" s="12"/>
      <c r="E108" s="12"/>
      <c r="F108" s="12"/>
      <c r="G108" s="12"/>
      <c r="H108" s="13"/>
      <c r="I108" s="13"/>
      <c r="J108" s="13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 ht="12" customHeight="1">
      <c r="A109" s="12"/>
      <c r="B109" s="12"/>
      <c r="C109" s="12"/>
      <c r="D109" s="12"/>
      <c r="E109" s="12"/>
      <c r="F109" s="12"/>
      <c r="G109" s="12"/>
      <c r="H109" s="13"/>
      <c r="I109" s="13"/>
      <c r="J109" s="13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 ht="12" customHeight="1">
      <c r="A110" s="12"/>
      <c r="B110" s="12"/>
      <c r="C110" s="12"/>
      <c r="D110" s="12"/>
      <c r="E110" s="12"/>
      <c r="F110" s="12"/>
      <c r="G110" s="12"/>
      <c r="H110" s="13"/>
      <c r="I110" s="13"/>
      <c r="J110" s="13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 ht="12" customHeight="1">
      <c r="A111" s="12"/>
      <c r="B111" s="12"/>
      <c r="C111" s="12"/>
      <c r="D111" s="12"/>
      <c r="E111" s="12"/>
      <c r="F111" s="12"/>
      <c r="G111" s="12"/>
      <c r="H111" s="13"/>
      <c r="I111" s="13"/>
      <c r="J111" s="13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 ht="12" customHeight="1">
      <c r="A112" s="12"/>
      <c r="B112" s="12"/>
      <c r="C112" s="12"/>
      <c r="D112" s="12"/>
      <c r="E112" s="12"/>
      <c r="F112" s="12"/>
      <c r="G112" s="12"/>
      <c r="H112" s="13"/>
      <c r="I112" s="13"/>
      <c r="J112" s="13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 ht="12" customHeight="1">
      <c r="A113" s="12"/>
      <c r="B113" s="12"/>
      <c r="C113" s="12"/>
      <c r="D113" s="12"/>
      <c r="E113" s="12"/>
      <c r="F113" s="12"/>
      <c r="G113" s="12"/>
      <c r="H113" s="13"/>
      <c r="I113" s="13"/>
      <c r="J113" s="13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 ht="12" customHeight="1">
      <c r="A114" s="12"/>
      <c r="B114" s="12"/>
      <c r="C114" s="12"/>
      <c r="D114" s="12"/>
      <c r="E114" s="12"/>
      <c r="F114" s="12"/>
      <c r="G114" s="12"/>
      <c r="H114" s="13"/>
      <c r="I114" s="13"/>
      <c r="J114" s="13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 ht="12" customHeight="1">
      <c r="A115" s="12"/>
      <c r="B115" s="12"/>
      <c r="C115" s="12"/>
      <c r="D115" s="12"/>
      <c r="E115" s="12"/>
      <c r="F115" s="12"/>
      <c r="G115" s="12"/>
      <c r="H115" s="13"/>
      <c r="I115" s="13"/>
      <c r="J115" s="13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 ht="12" customHeight="1">
      <c r="A116" s="12"/>
      <c r="B116" s="12"/>
      <c r="C116" s="12"/>
      <c r="D116" s="12"/>
      <c r="E116" s="12"/>
      <c r="F116" s="12"/>
      <c r="G116" s="12"/>
      <c r="H116" s="13"/>
      <c r="I116" s="13"/>
      <c r="J116" s="13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 ht="12" customHeight="1">
      <c r="A117" s="12"/>
      <c r="B117" s="12"/>
      <c r="C117" s="12"/>
      <c r="D117" s="12"/>
      <c r="E117" s="12"/>
      <c r="F117" s="12"/>
      <c r="G117" s="12"/>
      <c r="H117" s="13"/>
      <c r="I117" s="13"/>
      <c r="J117" s="13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 ht="12" customHeight="1">
      <c r="A118" s="12"/>
      <c r="B118" s="12"/>
      <c r="C118" s="12"/>
      <c r="D118" s="12"/>
      <c r="E118" s="12"/>
      <c r="F118" s="12"/>
      <c r="G118" s="12"/>
      <c r="H118" s="13"/>
      <c r="I118" s="13"/>
      <c r="J118" s="13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 ht="12" customHeight="1">
      <c r="A119" s="12"/>
      <c r="B119" s="12"/>
      <c r="C119" s="12"/>
      <c r="D119" s="12"/>
      <c r="E119" s="12"/>
      <c r="F119" s="12"/>
      <c r="G119" s="12"/>
      <c r="H119" s="13"/>
      <c r="I119" s="13"/>
      <c r="J119" s="13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 ht="12" customHeight="1">
      <c r="A120" s="12"/>
      <c r="B120" s="12"/>
      <c r="C120" s="12"/>
      <c r="D120" s="12"/>
      <c r="E120" s="12"/>
      <c r="F120" s="12"/>
      <c r="G120" s="12"/>
      <c r="H120" s="13"/>
      <c r="I120" s="13"/>
      <c r="J120" s="13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 ht="12" customHeight="1">
      <c r="A121" s="12"/>
      <c r="B121" s="12"/>
      <c r="C121" s="12"/>
      <c r="D121" s="12"/>
      <c r="E121" s="12"/>
      <c r="F121" s="12"/>
      <c r="G121" s="12"/>
      <c r="H121" s="13"/>
      <c r="I121" s="13"/>
      <c r="J121" s="13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 ht="12" customHeight="1">
      <c r="A122" s="12"/>
      <c r="B122" s="12"/>
      <c r="C122" s="12"/>
      <c r="D122" s="12"/>
      <c r="E122" s="12"/>
      <c r="F122" s="12"/>
      <c r="G122" s="12"/>
      <c r="H122" s="13"/>
      <c r="I122" s="13"/>
      <c r="J122" s="13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 ht="12" customHeight="1">
      <c r="A123" s="12"/>
      <c r="B123" s="12"/>
      <c r="C123" s="12"/>
      <c r="D123" s="12"/>
      <c r="E123" s="12"/>
      <c r="F123" s="12"/>
      <c r="G123" s="12"/>
      <c r="H123" s="13"/>
      <c r="I123" s="13"/>
      <c r="J123" s="13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 ht="12" customHeight="1">
      <c r="A124" s="12"/>
      <c r="B124" s="12"/>
      <c r="C124" s="12"/>
      <c r="D124" s="12"/>
      <c r="E124" s="12"/>
      <c r="F124" s="12"/>
      <c r="G124" s="12"/>
      <c r="H124" s="13"/>
      <c r="I124" s="13"/>
      <c r="J124" s="13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 ht="12" customHeight="1">
      <c r="A125" s="12"/>
      <c r="B125" s="12"/>
      <c r="C125" s="12"/>
      <c r="D125" s="12"/>
      <c r="E125" s="12"/>
      <c r="F125" s="12"/>
      <c r="G125" s="12"/>
      <c r="H125" s="13"/>
      <c r="I125" s="13"/>
      <c r="J125" s="13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 ht="12" customHeight="1">
      <c r="A126" s="12"/>
      <c r="B126" s="12"/>
      <c r="C126" s="12"/>
      <c r="D126" s="12"/>
      <c r="E126" s="12"/>
      <c r="F126" s="12"/>
      <c r="G126" s="12"/>
      <c r="H126" s="13"/>
      <c r="I126" s="13"/>
      <c r="J126" s="13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 ht="12" customHeight="1">
      <c r="A127" s="12"/>
      <c r="B127" s="12"/>
      <c r="C127" s="12"/>
      <c r="D127" s="12"/>
      <c r="E127" s="12"/>
      <c r="F127" s="12"/>
      <c r="G127" s="12"/>
      <c r="H127" s="13"/>
      <c r="I127" s="13"/>
      <c r="J127" s="13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ht="12" customHeight="1">
      <c r="A128" s="12"/>
      <c r="B128" s="12"/>
      <c r="C128" s="12"/>
      <c r="D128" s="12"/>
      <c r="E128" s="12"/>
      <c r="F128" s="12"/>
      <c r="G128" s="12"/>
      <c r="H128" s="13"/>
      <c r="I128" s="13"/>
      <c r="J128" s="13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ht="12" customHeight="1">
      <c r="A129" s="12"/>
      <c r="B129" s="12"/>
      <c r="C129" s="12"/>
      <c r="D129" s="12"/>
      <c r="E129" s="12"/>
      <c r="F129" s="12"/>
      <c r="G129" s="12"/>
      <c r="H129" s="13"/>
      <c r="I129" s="13"/>
      <c r="J129" s="13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ht="12" customHeight="1">
      <c r="A130" s="12"/>
      <c r="B130" s="12"/>
      <c r="C130" s="12"/>
      <c r="D130" s="12"/>
      <c r="E130" s="12"/>
      <c r="F130" s="12"/>
      <c r="G130" s="12"/>
      <c r="H130" s="13"/>
      <c r="I130" s="13"/>
      <c r="J130" s="13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 ht="12" customHeight="1">
      <c r="A131" s="12"/>
      <c r="B131" s="12"/>
      <c r="C131" s="12"/>
      <c r="D131" s="12"/>
      <c r="E131" s="12"/>
      <c r="F131" s="12"/>
      <c r="G131" s="12"/>
      <c r="H131" s="13"/>
      <c r="I131" s="13"/>
      <c r="J131" s="13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 ht="12" customHeight="1">
      <c r="A132" s="12"/>
      <c r="B132" s="12"/>
      <c r="C132" s="12"/>
      <c r="D132" s="12"/>
      <c r="E132" s="12"/>
      <c r="F132" s="12"/>
      <c r="G132" s="12"/>
      <c r="H132" s="13"/>
      <c r="I132" s="13"/>
      <c r="J132" s="13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 ht="12" customHeight="1">
      <c r="A133" s="12"/>
      <c r="B133" s="12"/>
      <c r="C133" s="12"/>
      <c r="D133" s="12"/>
      <c r="E133" s="12"/>
      <c r="F133" s="12"/>
      <c r="G133" s="12"/>
      <c r="H133" s="13"/>
      <c r="I133" s="13"/>
      <c r="J133" s="13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 ht="12" customHeight="1">
      <c r="A134" s="12"/>
      <c r="B134" s="12"/>
      <c r="C134" s="12"/>
      <c r="D134" s="12"/>
      <c r="E134" s="12"/>
      <c r="F134" s="12"/>
      <c r="G134" s="12"/>
      <c r="H134" s="13"/>
      <c r="I134" s="13"/>
      <c r="J134" s="13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 ht="12" customHeight="1">
      <c r="A135" s="12"/>
      <c r="B135" s="12"/>
      <c r="C135" s="12"/>
      <c r="D135" s="12"/>
      <c r="E135" s="12"/>
      <c r="F135" s="12"/>
      <c r="G135" s="12"/>
      <c r="H135" s="13"/>
      <c r="I135" s="13"/>
      <c r="J135" s="13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 ht="12" customHeight="1">
      <c r="A136" s="12"/>
      <c r="B136" s="12"/>
      <c r="C136" s="12"/>
      <c r="D136" s="12"/>
      <c r="E136" s="12"/>
      <c r="F136" s="12"/>
      <c r="G136" s="12"/>
      <c r="H136" s="13"/>
      <c r="I136" s="13"/>
      <c r="J136" s="13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 ht="12" customHeight="1">
      <c r="A137" s="12"/>
      <c r="B137" s="12"/>
      <c r="C137" s="12"/>
      <c r="D137" s="12"/>
      <c r="E137" s="12"/>
      <c r="F137" s="12"/>
      <c r="G137" s="12"/>
      <c r="H137" s="13"/>
      <c r="I137" s="13"/>
      <c r="J137" s="13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 ht="12" customHeight="1">
      <c r="A138" s="12"/>
      <c r="B138" s="12"/>
      <c r="C138" s="12"/>
      <c r="D138" s="12"/>
      <c r="E138" s="12"/>
      <c r="F138" s="12"/>
      <c r="G138" s="12"/>
      <c r="H138" s="13"/>
      <c r="I138" s="13"/>
      <c r="J138" s="13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 ht="12" customHeight="1">
      <c r="A139" s="12"/>
      <c r="B139" s="12"/>
      <c r="C139" s="12"/>
      <c r="D139" s="12"/>
      <c r="E139" s="12"/>
      <c r="F139" s="12"/>
      <c r="G139" s="12"/>
      <c r="H139" s="13"/>
      <c r="I139" s="13"/>
      <c r="J139" s="13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 ht="12" customHeight="1">
      <c r="A140" s="12"/>
      <c r="B140" s="12"/>
      <c r="C140" s="12"/>
      <c r="D140" s="12"/>
      <c r="E140" s="12"/>
      <c r="F140" s="12"/>
      <c r="G140" s="12"/>
      <c r="H140" s="13"/>
      <c r="I140" s="13"/>
      <c r="J140" s="13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 ht="12" customHeight="1">
      <c r="A141" s="12"/>
      <c r="B141" s="12"/>
      <c r="C141" s="12"/>
      <c r="D141" s="12"/>
      <c r="E141" s="12"/>
      <c r="F141" s="12"/>
      <c r="G141" s="12"/>
      <c r="H141" s="13"/>
      <c r="I141" s="13"/>
      <c r="J141" s="13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 ht="12" customHeight="1">
      <c r="A142" s="12"/>
      <c r="B142" s="12"/>
      <c r="C142" s="12"/>
      <c r="D142" s="12"/>
      <c r="E142" s="12"/>
      <c r="F142" s="12"/>
      <c r="G142" s="12"/>
      <c r="H142" s="13"/>
      <c r="I142" s="13"/>
      <c r="J142" s="13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 ht="12" customHeight="1">
      <c r="A143" s="12"/>
      <c r="B143" s="12"/>
      <c r="C143" s="12"/>
      <c r="D143" s="12"/>
      <c r="E143" s="12"/>
      <c r="F143" s="12"/>
      <c r="G143" s="12"/>
      <c r="H143" s="13"/>
      <c r="I143" s="13"/>
      <c r="J143" s="13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 ht="12" customHeight="1">
      <c r="A144" s="12"/>
      <c r="B144" s="12"/>
      <c r="C144" s="12"/>
      <c r="D144" s="12"/>
      <c r="E144" s="12"/>
      <c r="F144" s="12"/>
      <c r="G144" s="12"/>
      <c r="H144" s="13"/>
      <c r="I144" s="13"/>
      <c r="J144" s="13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 ht="12" customHeight="1">
      <c r="A145" s="12"/>
      <c r="B145" s="12"/>
      <c r="C145" s="12"/>
      <c r="D145" s="12"/>
      <c r="E145" s="12"/>
      <c r="F145" s="12"/>
      <c r="G145" s="12"/>
      <c r="H145" s="13"/>
      <c r="I145" s="13"/>
      <c r="J145" s="13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 ht="12" customHeight="1">
      <c r="A146" s="12"/>
      <c r="B146" s="12"/>
      <c r="C146" s="12"/>
      <c r="D146" s="12"/>
      <c r="E146" s="12"/>
      <c r="F146" s="12"/>
      <c r="G146" s="12"/>
      <c r="H146" s="13"/>
      <c r="I146" s="13"/>
      <c r="J146" s="13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 ht="12" customHeight="1">
      <c r="A147" s="12"/>
      <c r="B147" s="12"/>
      <c r="C147" s="12"/>
      <c r="D147" s="12"/>
      <c r="E147" s="12"/>
      <c r="F147" s="12"/>
      <c r="G147" s="12"/>
      <c r="H147" s="13"/>
      <c r="I147" s="13"/>
      <c r="J147" s="13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 ht="12" customHeight="1">
      <c r="A148" s="12"/>
      <c r="B148" s="12"/>
      <c r="C148" s="12"/>
      <c r="D148" s="12"/>
      <c r="E148" s="12"/>
      <c r="F148" s="12"/>
      <c r="G148" s="12"/>
      <c r="H148" s="13"/>
      <c r="I148" s="13"/>
      <c r="J148" s="13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 ht="12" customHeight="1">
      <c r="A149" s="12"/>
      <c r="B149" s="12"/>
      <c r="C149" s="12"/>
      <c r="D149" s="12"/>
      <c r="E149" s="12"/>
      <c r="F149" s="12"/>
      <c r="G149" s="12"/>
      <c r="H149" s="13"/>
      <c r="I149" s="13"/>
      <c r="J149" s="13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 ht="12" customHeight="1">
      <c r="A150" s="12"/>
      <c r="B150" s="12"/>
      <c r="C150" s="12"/>
      <c r="D150" s="12"/>
      <c r="E150" s="12"/>
      <c r="F150" s="12"/>
      <c r="G150" s="12"/>
      <c r="H150" s="13"/>
      <c r="I150" s="13"/>
      <c r="J150" s="13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 ht="12" customHeight="1">
      <c r="A151" s="12"/>
      <c r="B151" s="12"/>
      <c r="C151" s="12"/>
      <c r="D151" s="12"/>
      <c r="E151" s="12"/>
      <c r="F151" s="12"/>
      <c r="G151" s="12"/>
      <c r="H151" s="13"/>
      <c r="I151" s="13"/>
      <c r="J151" s="13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 ht="12" customHeight="1">
      <c r="A152" s="12"/>
      <c r="B152" s="12"/>
      <c r="C152" s="12"/>
      <c r="D152" s="12"/>
      <c r="E152" s="12"/>
      <c r="F152" s="12"/>
      <c r="G152" s="12"/>
      <c r="H152" s="13"/>
      <c r="I152" s="13"/>
      <c r="J152" s="13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 ht="12" customHeight="1">
      <c r="A153" s="12"/>
      <c r="B153" s="12"/>
      <c r="C153" s="12"/>
      <c r="D153" s="12"/>
      <c r="E153" s="12"/>
      <c r="F153" s="12"/>
      <c r="G153" s="12"/>
      <c r="H153" s="13"/>
      <c r="I153" s="13"/>
      <c r="J153" s="13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 ht="12" customHeight="1">
      <c r="A154" s="12"/>
      <c r="B154" s="12"/>
      <c r="C154" s="12"/>
      <c r="D154" s="12"/>
      <c r="E154" s="12"/>
      <c r="F154" s="12"/>
      <c r="G154" s="12"/>
      <c r="H154" s="13"/>
      <c r="I154" s="13"/>
      <c r="J154" s="13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 ht="12" customHeight="1">
      <c r="A155" s="12"/>
      <c r="B155" s="12"/>
      <c r="C155" s="12"/>
      <c r="D155" s="12"/>
      <c r="E155" s="12"/>
      <c r="F155" s="12"/>
      <c r="G155" s="12"/>
      <c r="H155" s="13"/>
      <c r="I155" s="13"/>
      <c r="J155" s="13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 ht="12" customHeight="1">
      <c r="A156" s="12"/>
      <c r="B156" s="12"/>
      <c r="C156" s="12"/>
      <c r="D156" s="12"/>
      <c r="E156" s="12"/>
      <c r="F156" s="12"/>
      <c r="G156" s="12"/>
      <c r="H156" s="13"/>
      <c r="I156" s="13"/>
      <c r="J156" s="13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 ht="12" customHeight="1">
      <c r="A157" s="12"/>
      <c r="B157" s="12"/>
      <c r="C157" s="12"/>
      <c r="D157" s="12"/>
      <c r="E157" s="12"/>
      <c r="F157" s="12"/>
      <c r="G157" s="12"/>
      <c r="H157" s="13"/>
      <c r="I157" s="13"/>
      <c r="J157" s="13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 ht="12" customHeight="1">
      <c r="A158" s="12"/>
      <c r="B158" s="12"/>
      <c r="C158" s="12"/>
      <c r="D158" s="12"/>
      <c r="E158" s="12"/>
      <c r="F158" s="12"/>
      <c r="G158" s="12"/>
      <c r="H158" s="13"/>
      <c r="I158" s="13"/>
      <c r="J158" s="13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 ht="12" customHeight="1">
      <c r="A159" s="12"/>
      <c r="B159" s="12"/>
      <c r="C159" s="12"/>
      <c r="D159" s="12"/>
      <c r="E159" s="12"/>
      <c r="F159" s="12"/>
      <c r="G159" s="12"/>
      <c r="H159" s="13"/>
      <c r="I159" s="13"/>
      <c r="J159" s="13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 ht="12" customHeight="1">
      <c r="A160" s="12"/>
      <c r="B160" s="12"/>
      <c r="C160" s="12"/>
      <c r="D160" s="12"/>
      <c r="E160" s="12"/>
      <c r="F160" s="12"/>
      <c r="G160" s="12"/>
      <c r="H160" s="13"/>
      <c r="I160" s="13"/>
      <c r="J160" s="13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 ht="12" customHeight="1">
      <c r="A161" s="12"/>
      <c r="B161" s="12"/>
      <c r="C161" s="12"/>
      <c r="D161" s="12"/>
      <c r="E161" s="12"/>
      <c r="F161" s="12"/>
      <c r="G161" s="12"/>
      <c r="H161" s="13"/>
      <c r="I161" s="13"/>
      <c r="J161" s="13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 ht="12" customHeight="1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 ht="12" customHeight="1">
      <c r="A163" s="12"/>
      <c r="B163" s="12"/>
      <c r="C163" s="12"/>
      <c r="D163" s="12"/>
      <c r="E163" s="12"/>
      <c r="F163" s="12"/>
      <c r="G163" s="12"/>
      <c r="H163" s="13"/>
      <c r="I163" s="13"/>
      <c r="J163" s="13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 ht="12" customHeight="1">
      <c r="A164" s="12"/>
      <c r="B164" s="12"/>
      <c r="C164" s="12"/>
      <c r="D164" s="12"/>
      <c r="E164" s="12"/>
      <c r="F164" s="12"/>
      <c r="G164" s="12"/>
      <c r="H164" s="13"/>
      <c r="I164" s="13"/>
      <c r="J164" s="13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 ht="12" customHeight="1">
      <c r="A165" s="12"/>
      <c r="B165" s="12"/>
      <c r="C165" s="12"/>
      <c r="D165" s="12"/>
      <c r="E165" s="12"/>
      <c r="F165" s="12"/>
      <c r="G165" s="12"/>
      <c r="H165" s="13"/>
      <c r="I165" s="13"/>
      <c r="J165" s="13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 ht="12" customHeight="1">
      <c r="A166" s="12"/>
      <c r="B166" s="12"/>
      <c r="C166" s="12"/>
      <c r="D166" s="12"/>
      <c r="E166" s="12"/>
      <c r="F166" s="12"/>
      <c r="G166" s="12"/>
      <c r="H166" s="13"/>
      <c r="I166" s="13"/>
      <c r="J166" s="13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 ht="12" customHeight="1">
      <c r="A167" s="12"/>
      <c r="B167" s="12"/>
      <c r="C167" s="12"/>
      <c r="D167" s="12"/>
      <c r="E167" s="12"/>
      <c r="F167" s="12"/>
      <c r="G167" s="12"/>
      <c r="H167" s="13"/>
      <c r="I167" s="13"/>
      <c r="J167" s="13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 ht="12" customHeight="1">
      <c r="A168" s="12"/>
      <c r="B168" s="12"/>
      <c r="C168" s="12"/>
      <c r="D168" s="12"/>
      <c r="E168" s="12"/>
      <c r="F168" s="12"/>
      <c r="G168" s="12"/>
      <c r="H168" s="13"/>
      <c r="I168" s="13"/>
      <c r="J168" s="13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 ht="12" customHeight="1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 ht="12" customHeight="1">
      <c r="A170" s="12"/>
      <c r="B170" s="12"/>
      <c r="C170" s="12"/>
      <c r="D170" s="12"/>
      <c r="E170" s="12"/>
      <c r="F170" s="12"/>
      <c r="G170" s="12"/>
      <c r="H170" s="13"/>
      <c r="I170" s="13"/>
      <c r="J170" s="13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 ht="12" customHeight="1">
      <c r="A171" s="12"/>
      <c r="B171" s="12"/>
      <c r="C171" s="12"/>
      <c r="D171" s="12"/>
      <c r="E171" s="12"/>
      <c r="F171" s="12"/>
      <c r="G171" s="12"/>
      <c r="H171" s="13"/>
      <c r="I171" s="13"/>
      <c r="J171" s="13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 ht="12" customHeight="1">
      <c r="A172" s="12"/>
      <c r="B172" s="12"/>
      <c r="C172" s="12"/>
      <c r="D172" s="12"/>
      <c r="E172" s="12"/>
      <c r="F172" s="12"/>
      <c r="G172" s="12"/>
      <c r="H172" s="13"/>
      <c r="I172" s="13"/>
      <c r="J172" s="13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 ht="12" customHeight="1">
      <c r="A173" s="12"/>
      <c r="B173" s="12"/>
      <c r="C173" s="12"/>
      <c r="D173" s="12"/>
      <c r="E173" s="12"/>
      <c r="F173" s="12"/>
      <c r="G173" s="12"/>
      <c r="H173" s="13"/>
      <c r="I173" s="13"/>
      <c r="J173" s="13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 ht="12" customHeight="1">
      <c r="A174" s="12"/>
      <c r="B174" s="12"/>
      <c r="C174" s="12"/>
      <c r="D174" s="12"/>
      <c r="E174" s="12"/>
      <c r="F174" s="12"/>
      <c r="G174" s="12"/>
      <c r="H174" s="13"/>
      <c r="I174" s="13"/>
      <c r="J174" s="13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 ht="12" customHeight="1">
      <c r="A175" s="12"/>
      <c r="B175" s="12"/>
      <c r="C175" s="12"/>
      <c r="D175" s="12"/>
      <c r="E175" s="12"/>
      <c r="F175" s="12"/>
      <c r="G175" s="12"/>
      <c r="H175" s="13"/>
      <c r="I175" s="13"/>
      <c r="J175" s="13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 ht="12" customHeight="1">
      <c r="A176" s="12"/>
      <c r="B176" s="12"/>
      <c r="C176" s="12"/>
      <c r="D176" s="12"/>
      <c r="E176" s="12"/>
      <c r="F176" s="12"/>
      <c r="G176" s="12"/>
      <c r="H176" s="13"/>
      <c r="I176" s="13"/>
      <c r="J176" s="13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 ht="12" customHeight="1">
      <c r="A177" s="12"/>
      <c r="B177" s="12"/>
      <c r="C177" s="12"/>
      <c r="D177" s="12"/>
      <c r="E177" s="12"/>
      <c r="F177" s="12"/>
      <c r="G177" s="12"/>
      <c r="H177" s="13"/>
      <c r="I177" s="13"/>
      <c r="J177" s="13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 ht="12" customHeight="1">
      <c r="A178" s="12"/>
      <c r="B178" s="12"/>
      <c r="C178" s="12"/>
      <c r="D178" s="12"/>
      <c r="E178" s="12"/>
      <c r="F178" s="12"/>
      <c r="G178" s="12"/>
      <c r="H178" s="13"/>
      <c r="I178" s="13"/>
      <c r="J178" s="13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 ht="12" customHeight="1">
      <c r="A179" s="12"/>
      <c r="B179" s="12"/>
      <c r="C179" s="12"/>
      <c r="D179" s="12"/>
      <c r="E179" s="12"/>
      <c r="F179" s="12"/>
      <c r="G179" s="12"/>
      <c r="H179" s="13"/>
      <c r="I179" s="13"/>
      <c r="J179" s="13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 ht="12" customHeight="1">
      <c r="A180" s="12"/>
      <c r="B180" s="12"/>
      <c r="C180" s="12"/>
      <c r="D180" s="12"/>
      <c r="E180" s="12"/>
      <c r="F180" s="12"/>
      <c r="G180" s="12"/>
      <c r="H180" s="13"/>
      <c r="I180" s="13"/>
      <c r="J180" s="13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 ht="12" customHeight="1">
      <c r="A181" s="12"/>
      <c r="B181" s="12"/>
      <c r="C181" s="12"/>
      <c r="D181" s="12"/>
      <c r="E181" s="12"/>
      <c r="F181" s="12"/>
      <c r="G181" s="12"/>
      <c r="H181" s="13"/>
      <c r="I181" s="13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 ht="12" customHeight="1">
      <c r="A182" s="12"/>
      <c r="B182" s="12"/>
      <c r="C182" s="12"/>
      <c r="D182" s="12"/>
      <c r="E182" s="12"/>
      <c r="F182" s="12"/>
      <c r="G182" s="12"/>
      <c r="H182" s="13"/>
      <c r="I182" s="13"/>
      <c r="J182" s="13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 ht="12" customHeight="1">
      <c r="A183" s="12"/>
      <c r="B183" s="12"/>
      <c r="C183" s="12"/>
      <c r="D183" s="12"/>
      <c r="E183" s="12"/>
      <c r="F183" s="12"/>
      <c r="G183" s="12"/>
      <c r="H183" s="13"/>
      <c r="I183" s="13"/>
      <c r="J183" s="13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 ht="12" customHeight="1">
      <c r="A184" s="12"/>
      <c r="B184" s="12"/>
      <c r="C184" s="12"/>
      <c r="D184" s="12"/>
      <c r="E184" s="12"/>
      <c r="F184" s="12"/>
      <c r="G184" s="12"/>
      <c r="H184" s="13"/>
      <c r="I184" s="13"/>
      <c r="J184" s="13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 ht="12" customHeight="1">
      <c r="A185" s="12"/>
      <c r="B185" s="12"/>
      <c r="C185" s="12"/>
      <c r="D185" s="12"/>
      <c r="E185" s="12"/>
      <c r="F185" s="12"/>
      <c r="G185" s="12"/>
      <c r="H185" s="13"/>
      <c r="I185" s="13"/>
      <c r="J185" s="13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 ht="12" customHeight="1">
      <c r="A186" s="12"/>
      <c r="B186" s="12"/>
      <c r="C186" s="12"/>
      <c r="D186" s="12"/>
      <c r="E186" s="12"/>
      <c r="F186" s="12"/>
      <c r="G186" s="12"/>
      <c r="H186" s="13"/>
      <c r="I186" s="13"/>
      <c r="J186" s="13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 ht="12" customHeight="1">
      <c r="A187" s="12"/>
      <c r="B187" s="12"/>
      <c r="C187" s="12"/>
      <c r="D187" s="12"/>
      <c r="E187" s="12"/>
      <c r="F187" s="12"/>
      <c r="G187" s="12"/>
      <c r="H187" s="13"/>
      <c r="I187" s="13"/>
      <c r="J187" s="13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 ht="12" customHeight="1">
      <c r="A188" s="12"/>
      <c r="B188" s="12"/>
      <c r="C188" s="12"/>
      <c r="D188" s="12"/>
      <c r="E188" s="12"/>
      <c r="F188" s="12"/>
      <c r="G188" s="12"/>
      <c r="H188" s="13"/>
      <c r="I188" s="13"/>
      <c r="J188" s="13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 ht="12" customHeight="1">
      <c r="A189" s="12"/>
      <c r="B189" s="12"/>
      <c r="C189" s="12"/>
      <c r="D189" s="12"/>
      <c r="E189" s="12"/>
      <c r="F189" s="12"/>
      <c r="G189" s="12"/>
      <c r="H189" s="13"/>
      <c r="I189" s="13"/>
      <c r="J189" s="13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 ht="12" customHeight="1">
      <c r="A190" s="12"/>
      <c r="B190" s="12"/>
      <c r="C190" s="12"/>
      <c r="D190" s="12"/>
      <c r="E190" s="12"/>
      <c r="F190" s="12"/>
      <c r="G190" s="12"/>
      <c r="H190" s="13"/>
      <c r="I190" s="13"/>
      <c r="J190" s="13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 ht="12" customHeight="1">
      <c r="A191" s="12"/>
      <c r="B191" s="12"/>
      <c r="C191" s="12"/>
      <c r="D191" s="12"/>
      <c r="E191" s="12"/>
      <c r="F191" s="12"/>
      <c r="G191" s="12"/>
      <c r="H191" s="13"/>
      <c r="I191" s="13"/>
      <c r="J191" s="13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 ht="12" customHeight="1">
      <c r="A192" s="12"/>
      <c r="B192" s="12"/>
      <c r="C192" s="12"/>
      <c r="D192" s="12"/>
      <c r="E192" s="12"/>
      <c r="F192" s="12"/>
      <c r="G192" s="12"/>
      <c r="H192" s="13"/>
      <c r="I192" s="13"/>
      <c r="J192" s="13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 ht="12" customHeight="1">
      <c r="A193" s="12"/>
      <c r="B193" s="12"/>
      <c r="C193" s="12"/>
      <c r="D193" s="12"/>
      <c r="E193" s="12"/>
      <c r="F193" s="12"/>
      <c r="G193" s="12"/>
      <c r="H193" s="13"/>
      <c r="I193" s="13"/>
      <c r="J193" s="13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 ht="12" customHeight="1">
      <c r="A194" s="12"/>
      <c r="B194" s="12"/>
      <c r="C194" s="12"/>
      <c r="D194" s="12"/>
      <c r="E194" s="12"/>
      <c r="F194" s="12"/>
      <c r="G194" s="12"/>
      <c r="H194" s="13"/>
      <c r="I194" s="13"/>
      <c r="J194" s="13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 ht="12" customHeight="1">
      <c r="A195" s="12"/>
      <c r="B195" s="12"/>
      <c r="C195" s="12"/>
      <c r="D195" s="12"/>
      <c r="E195" s="12"/>
      <c r="F195" s="12"/>
      <c r="G195" s="12"/>
      <c r="H195" s="13"/>
      <c r="I195" s="13"/>
      <c r="J195" s="13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 ht="12" customHeight="1">
      <c r="A196" s="12"/>
      <c r="B196" s="12"/>
      <c r="C196" s="12"/>
      <c r="D196" s="12"/>
      <c r="E196" s="12"/>
      <c r="F196" s="12"/>
      <c r="G196" s="12"/>
      <c r="H196" s="13"/>
      <c r="I196" s="13"/>
      <c r="J196" s="13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 ht="12" customHeight="1">
      <c r="A197" s="12"/>
      <c r="B197" s="12"/>
      <c r="C197" s="12"/>
      <c r="D197" s="12"/>
      <c r="E197" s="12"/>
      <c r="F197" s="12"/>
      <c r="G197" s="12"/>
      <c r="H197" s="13"/>
      <c r="I197" s="13"/>
      <c r="J197" s="13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 ht="12" customHeight="1">
      <c r="A198" s="12"/>
      <c r="B198" s="12"/>
      <c r="C198" s="12"/>
      <c r="D198" s="12"/>
      <c r="E198" s="12"/>
      <c r="F198" s="12"/>
      <c r="G198" s="12"/>
      <c r="H198" s="13"/>
      <c r="I198" s="13"/>
      <c r="J198" s="13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 ht="12" customHeight="1">
      <c r="A199" s="12"/>
      <c r="B199" s="12"/>
      <c r="C199" s="12"/>
      <c r="D199" s="12"/>
      <c r="E199" s="12"/>
      <c r="F199" s="12"/>
      <c r="G199" s="12"/>
      <c r="H199" s="13"/>
      <c r="I199" s="13"/>
      <c r="J199" s="13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 ht="12" customHeight="1">
      <c r="A200" s="12"/>
      <c r="B200" s="12"/>
      <c r="C200" s="12"/>
      <c r="D200" s="12"/>
      <c r="E200" s="12"/>
      <c r="F200" s="12"/>
      <c r="G200" s="12"/>
      <c r="H200" s="13"/>
      <c r="I200" s="13"/>
      <c r="J200" s="13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 ht="12" customHeight="1">
      <c r="A201" s="12"/>
      <c r="B201" s="12"/>
      <c r="C201" s="12"/>
      <c r="D201" s="12"/>
      <c r="E201" s="12"/>
      <c r="F201" s="12"/>
      <c r="G201" s="12"/>
      <c r="H201" s="13"/>
      <c r="I201" s="13"/>
      <c r="J201" s="13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 ht="12" customHeight="1">
      <c r="A202" s="12"/>
      <c r="B202" s="12"/>
      <c r="C202" s="12"/>
      <c r="D202" s="12"/>
      <c r="E202" s="12"/>
      <c r="F202" s="12"/>
      <c r="G202" s="12"/>
      <c r="H202" s="13"/>
      <c r="I202" s="13"/>
      <c r="J202" s="13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 ht="12" customHeight="1">
      <c r="A203" s="12"/>
      <c r="B203" s="12"/>
      <c r="C203" s="12"/>
      <c r="D203" s="12"/>
      <c r="E203" s="12"/>
      <c r="F203" s="12"/>
      <c r="G203" s="12"/>
      <c r="H203" s="13"/>
      <c r="I203" s="13"/>
      <c r="J203" s="13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 ht="12" customHeight="1">
      <c r="A204" s="12"/>
      <c r="B204" s="12"/>
      <c r="C204" s="12"/>
      <c r="D204" s="12"/>
      <c r="E204" s="12"/>
      <c r="F204" s="12"/>
      <c r="G204" s="12"/>
      <c r="H204" s="13"/>
      <c r="I204" s="13"/>
      <c r="J204" s="13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 ht="12" customHeight="1">
      <c r="A205" s="12"/>
      <c r="B205" s="12"/>
      <c r="C205" s="12"/>
      <c r="D205" s="12"/>
      <c r="E205" s="12"/>
      <c r="F205" s="12"/>
      <c r="G205" s="12"/>
      <c r="H205" s="13"/>
      <c r="I205" s="13"/>
      <c r="J205" s="13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 ht="12" customHeight="1">
      <c r="A206" s="12"/>
      <c r="B206" s="12"/>
      <c r="C206" s="12"/>
      <c r="D206" s="12"/>
      <c r="E206" s="12"/>
      <c r="F206" s="12"/>
      <c r="G206" s="12"/>
      <c r="H206" s="13"/>
      <c r="I206" s="13"/>
      <c r="J206" s="13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 ht="12" customHeight="1">
      <c r="A207" s="12"/>
      <c r="B207" s="12"/>
      <c r="C207" s="12"/>
      <c r="D207" s="12"/>
      <c r="E207" s="12"/>
      <c r="F207" s="12"/>
      <c r="G207" s="12"/>
      <c r="H207" s="13"/>
      <c r="I207" s="13"/>
      <c r="J207" s="13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 ht="12" customHeight="1">
      <c r="A208" s="12"/>
      <c r="B208" s="12"/>
      <c r="C208" s="12"/>
      <c r="D208" s="12"/>
      <c r="E208" s="12"/>
      <c r="F208" s="12"/>
      <c r="G208" s="12"/>
      <c r="H208" s="13"/>
      <c r="I208" s="13"/>
      <c r="J208" s="13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 ht="12" customHeight="1">
      <c r="A209" s="12"/>
      <c r="B209" s="12"/>
      <c r="C209" s="12"/>
      <c r="D209" s="12"/>
      <c r="E209" s="12"/>
      <c r="F209" s="12"/>
      <c r="G209" s="12"/>
      <c r="H209" s="13"/>
      <c r="I209" s="13"/>
      <c r="J209" s="13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 ht="12" customHeight="1">
      <c r="A210" s="12"/>
      <c r="B210" s="12"/>
      <c r="C210" s="12"/>
      <c r="D210" s="12"/>
      <c r="E210" s="12"/>
      <c r="F210" s="12"/>
      <c r="G210" s="12"/>
      <c r="H210" s="13"/>
      <c r="I210" s="13"/>
      <c r="J210" s="13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 ht="12" customHeight="1">
      <c r="A211" s="12"/>
      <c r="B211" s="12"/>
      <c r="C211" s="12"/>
      <c r="D211" s="12"/>
      <c r="E211" s="12"/>
      <c r="F211" s="12"/>
      <c r="G211" s="12"/>
      <c r="H211" s="13"/>
      <c r="I211" s="13"/>
      <c r="J211" s="13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 ht="12" customHeight="1">
      <c r="A212" s="12"/>
      <c r="B212" s="12"/>
      <c r="C212" s="12"/>
      <c r="D212" s="12"/>
      <c r="E212" s="12"/>
      <c r="F212" s="12"/>
      <c r="G212" s="12"/>
      <c r="H212" s="13"/>
      <c r="I212" s="13"/>
      <c r="J212" s="13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 ht="12" customHeight="1">
      <c r="A213" s="12"/>
      <c r="B213" s="12"/>
      <c r="C213" s="12"/>
      <c r="D213" s="12"/>
      <c r="E213" s="12"/>
      <c r="F213" s="12"/>
      <c r="G213" s="12"/>
      <c r="H213" s="13"/>
      <c r="I213" s="13"/>
      <c r="J213" s="13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 ht="12" customHeight="1">
      <c r="A214" s="12"/>
      <c r="B214" s="12"/>
      <c r="C214" s="12"/>
      <c r="D214" s="12"/>
      <c r="E214" s="12"/>
      <c r="F214" s="12"/>
      <c r="G214" s="12"/>
      <c r="H214" s="13"/>
      <c r="I214" s="13"/>
      <c r="J214" s="13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 ht="12" customHeight="1">
      <c r="A215" s="12"/>
      <c r="B215" s="12"/>
      <c r="C215" s="12"/>
      <c r="D215" s="12"/>
      <c r="E215" s="12"/>
      <c r="F215" s="12"/>
      <c r="G215" s="12"/>
      <c r="H215" s="13"/>
      <c r="I215" s="13"/>
      <c r="J215" s="13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 ht="12" customHeight="1">
      <c r="A216" s="12"/>
      <c r="B216" s="12"/>
      <c r="C216" s="12"/>
      <c r="D216" s="12"/>
      <c r="E216" s="12"/>
      <c r="F216" s="12"/>
      <c r="G216" s="12"/>
      <c r="H216" s="13"/>
      <c r="I216" s="13"/>
      <c r="J216" s="13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 ht="12" customHeight="1">
      <c r="A217" s="12"/>
      <c r="B217" s="12"/>
      <c r="C217" s="12"/>
      <c r="D217" s="12"/>
      <c r="E217" s="12"/>
      <c r="F217" s="12"/>
      <c r="G217" s="12"/>
      <c r="H217" s="13"/>
      <c r="I217" s="13"/>
      <c r="J217" s="13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 ht="12" customHeight="1">
      <c r="A218" s="12"/>
      <c r="B218" s="12"/>
      <c r="C218" s="12"/>
      <c r="D218" s="12"/>
      <c r="E218" s="12"/>
      <c r="F218" s="12"/>
      <c r="G218" s="12"/>
      <c r="H218" s="13"/>
      <c r="I218" s="13"/>
      <c r="J218" s="13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 ht="12" customHeight="1">
      <c r="A219" s="12"/>
      <c r="B219" s="12"/>
      <c r="C219" s="12"/>
      <c r="D219" s="12"/>
      <c r="E219" s="12"/>
      <c r="F219" s="12"/>
      <c r="G219" s="12"/>
      <c r="H219" s="13"/>
      <c r="I219" s="13"/>
      <c r="J219" s="13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 ht="12" customHeight="1">
      <c r="A220" s="12"/>
      <c r="B220" s="12"/>
      <c r="C220" s="12"/>
      <c r="D220" s="12"/>
      <c r="E220" s="12"/>
      <c r="F220" s="12"/>
      <c r="G220" s="12"/>
      <c r="H220" s="13"/>
      <c r="I220" s="13"/>
      <c r="J220" s="13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 ht="12" customHeight="1">
      <c r="A221" s="12"/>
      <c r="B221" s="12"/>
      <c r="C221" s="12"/>
      <c r="D221" s="12"/>
      <c r="E221" s="12"/>
      <c r="F221" s="12"/>
      <c r="G221" s="12"/>
      <c r="H221" s="13"/>
      <c r="I221" s="13"/>
      <c r="J221" s="13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 ht="12" customHeight="1">
      <c r="A222" s="12"/>
      <c r="B222" s="12"/>
      <c r="C222" s="12"/>
      <c r="D222" s="12"/>
      <c r="E222" s="12"/>
      <c r="F222" s="12"/>
      <c r="G222" s="12"/>
      <c r="H222" s="13"/>
      <c r="I222" s="13"/>
      <c r="J222" s="13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 ht="12" customHeight="1">
      <c r="A223" s="12"/>
      <c r="B223" s="12"/>
      <c r="C223" s="12"/>
      <c r="D223" s="12"/>
      <c r="E223" s="12"/>
      <c r="F223" s="12"/>
      <c r="G223" s="12"/>
      <c r="H223" s="13"/>
      <c r="I223" s="13"/>
      <c r="J223" s="13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 ht="12" customHeight="1">
      <c r="A224" s="12"/>
      <c r="B224" s="12"/>
      <c r="C224" s="12"/>
      <c r="D224" s="12"/>
      <c r="E224" s="12"/>
      <c r="F224" s="12"/>
      <c r="G224" s="12"/>
      <c r="H224" s="13"/>
      <c r="I224" s="13"/>
      <c r="J224" s="13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 ht="12" customHeight="1">
      <c r="A225" s="12"/>
      <c r="B225" s="12"/>
      <c r="C225" s="12"/>
      <c r="D225" s="12"/>
      <c r="E225" s="12"/>
      <c r="F225" s="12"/>
      <c r="G225" s="12"/>
      <c r="H225" s="13"/>
      <c r="I225" s="13"/>
      <c r="J225" s="13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 ht="12" customHeight="1">
      <c r="A226" s="12"/>
      <c r="B226" s="12"/>
      <c r="C226" s="12"/>
      <c r="D226" s="12"/>
      <c r="E226" s="12"/>
      <c r="F226" s="12"/>
      <c r="G226" s="12"/>
      <c r="H226" s="13"/>
      <c r="I226" s="13"/>
      <c r="J226" s="13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 ht="12" customHeight="1">
      <c r="A227" s="12"/>
      <c r="B227" s="12"/>
      <c r="C227" s="12"/>
      <c r="D227" s="12"/>
      <c r="E227" s="12"/>
      <c r="F227" s="12"/>
      <c r="G227" s="12"/>
      <c r="H227" s="13"/>
      <c r="I227" s="13"/>
      <c r="J227" s="13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 ht="12" customHeight="1">
      <c r="A228" s="12"/>
      <c r="B228" s="12"/>
      <c r="C228" s="12"/>
      <c r="D228" s="12"/>
      <c r="E228" s="12"/>
      <c r="F228" s="12"/>
      <c r="G228" s="12"/>
      <c r="H228" s="13"/>
      <c r="I228" s="13"/>
      <c r="J228" s="13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 ht="12" customHeight="1">
      <c r="A229" s="12"/>
      <c r="B229" s="12"/>
      <c r="C229" s="12"/>
      <c r="D229" s="12"/>
      <c r="E229" s="12"/>
      <c r="F229" s="12"/>
      <c r="G229" s="12"/>
      <c r="H229" s="13"/>
      <c r="I229" s="13"/>
      <c r="J229" s="13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 ht="12" customHeight="1">
      <c r="A230" s="12"/>
      <c r="B230" s="12"/>
      <c r="C230" s="12"/>
      <c r="D230" s="12"/>
      <c r="E230" s="12"/>
      <c r="F230" s="12"/>
      <c r="G230" s="12"/>
      <c r="H230" s="13"/>
      <c r="I230" s="13"/>
      <c r="J230" s="13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 ht="12" customHeight="1">
      <c r="A231" s="12"/>
      <c r="B231" s="12"/>
      <c r="C231" s="12"/>
      <c r="D231" s="12"/>
      <c r="E231" s="12"/>
      <c r="F231" s="12"/>
      <c r="G231" s="12"/>
      <c r="H231" s="13"/>
      <c r="I231" s="13"/>
      <c r="J231" s="13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 ht="12" customHeight="1">
      <c r="A232" s="12"/>
      <c r="B232" s="12"/>
      <c r="C232" s="12"/>
      <c r="D232" s="12"/>
      <c r="E232" s="12"/>
      <c r="F232" s="12"/>
      <c r="G232" s="12"/>
      <c r="H232" s="13"/>
      <c r="I232" s="13"/>
      <c r="J232" s="13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 ht="12" customHeight="1">
      <c r="A233" s="12"/>
      <c r="B233" s="12"/>
      <c r="C233" s="12"/>
      <c r="D233" s="12"/>
      <c r="E233" s="12"/>
      <c r="F233" s="12"/>
      <c r="G233" s="12"/>
      <c r="H233" s="13"/>
      <c r="I233" s="13"/>
      <c r="J233" s="13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 ht="12" customHeight="1">
      <c r="A234" s="12"/>
      <c r="B234" s="12"/>
      <c r="C234" s="12"/>
      <c r="D234" s="12"/>
      <c r="E234" s="12"/>
      <c r="F234" s="12"/>
      <c r="G234" s="12"/>
      <c r="H234" s="13"/>
      <c r="I234" s="13"/>
      <c r="J234" s="13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 ht="12" customHeight="1">
      <c r="A235" s="12"/>
      <c r="B235" s="12"/>
      <c r="C235" s="12"/>
      <c r="D235" s="12"/>
      <c r="E235" s="12"/>
      <c r="F235" s="12"/>
      <c r="G235" s="12"/>
      <c r="H235" s="13"/>
      <c r="I235" s="13"/>
      <c r="J235" s="13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 ht="12" customHeight="1">
      <c r="A236" s="12"/>
      <c r="B236" s="12"/>
      <c r="C236" s="12"/>
      <c r="D236" s="12"/>
      <c r="E236" s="12"/>
      <c r="F236" s="12"/>
      <c r="G236" s="12"/>
      <c r="H236" s="13"/>
      <c r="I236" s="13"/>
      <c r="J236" s="13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 ht="12" customHeight="1">
      <c r="A237" s="12"/>
      <c r="B237" s="12"/>
      <c r="C237" s="12"/>
      <c r="D237" s="12"/>
      <c r="E237" s="12"/>
      <c r="F237" s="12"/>
      <c r="G237" s="12"/>
      <c r="H237" s="13"/>
      <c r="I237" s="13"/>
      <c r="J237" s="13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 ht="12" customHeight="1">
      <c r="A238" s="12"/>
      <c r="B238" s="12"/>
      <c r="C238" s="12"/>
      <c r="D238" s="12"/>
      <c r="E238" s="12"/>
      <c r="F238" s="12"/>
      <c r="G238" s="12"/>
      <c r="H238" s="13"/>
      <c r="I238" s="13"/>
      <c r="J238" s="13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 ht="12" customHeight="1">
      <c r="A239" s="12"/>
      <c r="B239" s="12"/>
      <c r="C239" s="12"/>
      <c r="D239" s="12"/>
      <c r="E239" s="12"/>
      <c r="F239" s="12"/>
      <c r="G239" s="12"/>
      <c r="H239" s="13"/>
      <c r="I239" s="13"/>
      <c r="J239" s="13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 ht="12" customHeight="1">
      <c r="A240" s="12"/>
      <c r="B240" s="12"/>
      <c r="C240" s="12"/>
      <c r="D240" s="12"/>
      <c r="E240" s="12"/>
      <c r="F240" s="12"/>
      <c r="G240" s="12"/>
      <c r="H240" s="13"/>
      <c r="I240" s="13"/>
      <c r="J240" s="13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 ht="12" customHeight="1">
      <c r="A241" s="12"/>
      <c r="B241" s="12"/>
      <c r="C241" s="12"/>
      <c r="D241" s="12"/>
      <c r="E241" s="12"/>
      <c r="F241" s="12"/>
      <c r="G241" s="12"/>
      <c r="H241" s="13"/>
      <c r="I241" s="13"/>
      <c r="J241" s="13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 ht="12" customHeight="1">
      <c r="A242" s="12"/>
      <c r="B242" s="12"/>
      <c r="C242" s="12"/>
      <c r="D242" s="12"/>
      <c r="E242" s="12"/>
      <c r="F242" s="12"/>
      <c r="G242" s="12"/>
      <c r="H242" s="13"/>
      <c r="I242" s="13"/>
      <c r="J242" s="13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 ht="12" customHeight="1">
      <c r="A243" s="12"/>
      <c r="B243" s="12"/>
      <c r="C243" s="12"/>
      <c r="D243" s="12"/>
      <c r="E243" s="12"/>
      <c r="F243" s="12"/>
      <c r="G243" s="12"/>
      <c r="H243" s="13"/>
      <c r="I243" s="13"/>
      <c r="J243" s="13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 ht="12" customHeight="1">
      <c r="A244" s="12"/>
      <c r="B244" s="12"/>
      <c r="C244" s="12"/>
      <c r="D244" s="12"/>
      <c r="E244" s="12"/>
      <c r="F244" s="12"/>
      <c r="G244" s="12"/>
      <c r="H244" s="13"/>
      <c r="I244" s="13"/>
      <c r="J244" s="13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 ht="12" customHeight="1">
      <c r="A245" s="12"/>
      <c r="B245" s="12"/>
      <c r="C245" s="12"/>
      <c r="D245" s="12"/>
      <c r="E245" s="12"/>
      <c r="F245" s="12"/>
      <c r="G245" s="12"/>
      <c r="H245" s="13"/>
      <c r="I245" s="13"/>
      <c r="J245" s="13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 ht="12" customHeight="1">
      <c r="A246" s="12"/>
      <c r="B246" s="12"/>
      <c r="C246" s="12"/>
      <c r="D246" s="12"/>
      <c r="E246" s="12"/>
      <c r="F246" s="12"/>
      <c r="G246" s="12"/>
      <c r="H246" s="13"/>
      <c r="I246" s="13"/>
      <c r="J246" s="13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 ht="12" customHeight="1">
      <c r="A247" s="12"/>
      <c r="B247" s="12"/>
      <c r="C247" s="12"/>
      <c r="D247" s="12"/>
      <c r="E247" s="12"/>
      <c r="F247" s="12"/>
      <c r="G247" s="12"/>
      <c r="H247" s="13"/>
      <c r="I247" s="13"/>
      <c r="J247" s="13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 ht="12" customHeight="1">
      <c r="A248" s="12"/>
      <c r="B248" s="12"/>
      <c r="C248" s="12"/>
      <c r="D248" s="12"/>
      <c r="E248" s="12"/>
      <c r="F248" s="12"/>
      <c r="G248" s="12"/>
      <c r="H248" s="13"/>
      <c r="I248" s="13"/>
      <c r="J248" s="13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 ht="12" customHeight="1">
      <c r="A249" s="12"/>
      <c r="B249" s="12"/>
      <c r="C249" s="12"/>
      <c r="D249" s="12"/>
      <c r="E249" s="12"/>
      <c r="F249" s="12"/>
      <c r="G249" s="12"/>
      <c r="H249" s="13"/>
      <c r="I249" s="13"/>
      <c r="J249" s="13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 ht="12" customHeight="1">
      <c r="A250" s="12"/>
      <c r="B250" s="12"/>
      <c r="C250" s="12"/>
      <c r="D250" s="12"/>
      <c r="E250" s="12"/>
      <c r="F250" s="12"/>
      <c r="G250" s="12"/>
      <c r="H250" s="13"/>
      <c r="I250" s="13"/>
      <c r="J250" s="13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 ht="12" customHeight="1">
      <c r="A251" s="12"/>
      <c r="B251" s="12"/>
      <c r="C251" s="12"/>
      <c r="D251" s="12"/>
      <c r="E251" s="12"/>
      <c r="F251" s="12"/>
      <c r="G251" s="12"/>
      <c r="H251" s="13"/>
      <c r="I251" s="13"/>
      <c r="J251" s="13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 ht="12" customHeight="1">
      <c r="A252" s="12"/>
      <c r="B252" s="12"/>
      <c r="C252" s="12"/>
      <c r="D252" s="12"/>
      <c r="E252" s="12"/>
      <c r="F252" s="12"/>
      <c r="G252" s="12"/>
      <c r="H252" s="13"/>
      <c r="I252" s="13"/>
      <c r="J252" s="13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 ht="12" customHeight="1">
      <c r="A253" s="12"/>
      <c r="B253" s="12"/>
      <c r="C253" s="12"/>
      <c r="D253" s="12"/>
      <c r="E253" s="12"/>
      <c r="F253" s="12"/>
      <c r="G253" s="12"/>
      <c r="H253" s="13"/>
      <c r="I253" s="13"/>
      <c r="J253" s="13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 ht="12" customHeight="1">
      <c r="A254" s="12"/>
      <c r="B254" s="12"/>
      <c r="C254" s="12"/>
      <c r="D254" s="12"/>
      <c r="E254" s="12"/>
      <c r="F254" s="12"/>
      <c r="G254" s="12"/>
      <c r="H254" s="13"/>
      <c r="I254" s="13"/>
      <c r="J254" s="13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 ht="12" customHeight="1">
      <c r="A255" s="12"/>
      <c r="B255" s="12"/>
      <c r="C255" s="12"/>
      <c r="D255" s="12"/>
      <c r="E255" s="12"/>
      <c r="F255" s="12"/>
      <c r="G255" s="12"/>
      <c r="H255" s="13"/>
      <c r="I255" s="13"/>
      <c r="J255" s="13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 ht="12" customHeight="1">
      <c r="A256" s="12"/>
      <c r="B256" s="12"/>
      <c r="C256" s="12"/>
      <c r="D256" s="12"/>
      <c r="E256" s="12"/>
      <c r="F256" s="12"/>
      <c r="G256" s="12"/>
      <c r="H256" s="13"/>
      <c r="I256" s="13"/>
      <c r="J256" s="13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 ht="12" customHeight="1">
      <c r="A257" s="12"/>
      <c r="B257" s="12"/>
      <c r="C257" s="12"/>
      <c r="D257" s="12"/>
      <c r="E257" s="12"/>
      <c r="F257" s="12"/>
      <c r="G257" s="12"/>
      <c r="H257" s="13"/>
      <c r="I257" s="13"/>
      <c r="J257" s="13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 ht="12" customHeight="1">
      <c r="A258" s="12"/>
      <c r="B258" s="12"/>
      <c r="C258" s="12"/>
      <c r="D258" s="12"/>
      <c r="E258" s="12"/>
      <c r="F258" s="12"/>
      <c r="G258" s="12"/>
      <c r="H258" s="13"/>
      <c r="I258" s="13"/>
      <c r="J258" s="13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 ht="12" customHeight="1">
      <c r="A259" s="12"/>
      <c r="B259" s="12"/>
      <c r="C259" s="12"/>
      <c r="D259" s="12"/>
      <c r="E259" s="12"/>
      <c r="F259" s="12"/>
      <c r="G259" s="12"/>
      <c r="H259" s="13"/>
      <c r="I259" s="13"/>
      <c r="J259" s="13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 ht="12" customHeight="1">
      <c r="A260" s="12"/>
      <c r="B260" s="12"/>
      <c r="C260" s="12"/>
      <c r="D260" s="12"/>
      <c r="E260" s="12"/>
      <c r="F260" s="12"/>
      <c r="G260" s="12"/>
      <c r="H260" s="13"/>
      <c r="I260" s="13"/>
      <c r="J260" s="13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 ht="12" customHeight="1">
      <c r="A261" s="12"/>
      <c r="B261" s="12"/>
      <c r="C261" s="12"/>
      <c r="D261" s="12"/>
      <c r="E261" s="12"/>
      <c r="F261" s="12"/>
      <c r="G261" s="12"/>
      <c r="H261" s="13"/>
      <c r="I261" s="13"/>
      <c r="J261" s="13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 ht="12" customHeight="1">
      <c r="A262" s="12"/>
      <c r="B262" s="12"/>
      <c r="C262" s="12"/>
      <c r="D262" s="12"/>
      <c r="E262" s="12"/>
      <c r="F262" s="12"/>
      <c r="G262" s="12"/>
      <c r="H262" s="13"/>
      <c r="I262" s="13"/>
      <c r="J262" s="13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 ht="12" customHeight="1">
      <c r="A263" s="12"/>
      <c r="B263" s="12"/>
      <c r="C263" s="12"/>
      <c r="D263" s="12"/>
      <c r="E263" s="12"/>
      <c r="F263" s="12"/>
      <c r="G263" s="12"/>
      <c r="H263" s="13"/>
      <c r="I263" s="13"/>
      <c r="J263" s="13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 ht="12" customHeight="1">
      <c r="A264" s="12"/>
      <c r="B264" s="12"/>
      <c r="C264" s="12"/>
      <c r="D264" s="12"/>
      <c r="E264" s="12"/>
      <c r="F264" s="12"/>
      <c r="G264" s="12"/>
      <c r="H264" s="13"/>
      <c r="I264" s="13"/>
      <c r="J264" s="13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 ht="12" customHeight="1">
      <c r="A265" s="12"/>
      <c r="B265" s="12"/>
      <c r="C265" s="12"/>
      <c r="D265" s="12"/>
      <c r="E265" s="12"/>
      <c r="F265" s="12"/>
      <c r="G265" s="12"/>
      <c r="H265" s="13"/>
      <c r="I265" s="13"/>
      <c r="J265" s="13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 ht="12" customHeight="1">
      <c r="A266" s="12"/>
      <c r="B266" s="12"/>
      <c r="C266" s="12"/>
      <c r="D266" s="12"/>
      <c r="E266" s="12"/>
      <c r="F266" s="12"/>
      <c r="G266" s="12"/>
      <c r="H266" s="13"/>
      <c r="I266" s="13"/>
      <c r="J266" s="13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 ht="12" customHeight="1">
      <c r="A267" s="12"/>
      <c r="B267" s="12"/>
      <c r="C267" s="12"/>
      <c r="D267" s="12"/>
      <c r="E267" s="12"/>
      <c r="F267" s="12"/>
      <c r="G267" s="12"/>
      <c r="H267" s="13"/>
      <c r="I267" s="13"/>
      <c r="J267" s="13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 ht="12" customHeight="1">
      <c r="A268" s="12"/>
      <c r="B268" s="12"/>
      <c r="C268" s="12"/>
      <c r="D268" s="12"/>
      <c r="E268" s="12"/>
      <c r="F268" s="12"/>
      <c r="G268" s="12"/>
      <c r="H268" s="13"/>
      <c r="I268" s="13"/>
      <c r="J268" s="13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 ht="12" customHeight="1">
      <c r="A269" s="12"/>
      <c r="B269" s="12"/>
      <c r="C269" s="12"/>
      <c r="D269" s="12"/>
      <c r="E269" s="12"/>
      <c r="F269" s="12"/>
      <c r="G269" s="12"/>
      <c r="H269" s="13"/>
      <c r="I269" s="13"/>
      <c r="J269" s="13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 ht="12" customHeight="1">
      <c r="A270" s="12"/>
      <c r="B270" s="12"/>
      <c r="C270" s="12"/>
      <c r="D270" s="12"/>
      <c r="E270" s="12"/>
      <c r="F270" s="12"/>
      <c r="G270" s="12"/>
      <c r="H270" s="13"/>
      <c r="I270" s="13"/>
      <c r="J270" s="13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 ht="12" customHeight="1">
      <c r="A271" s="12"/>
      <c r="B271" s="12"/>
      <c r="C271" s="12"/>
      <c r="D271" s="12"/>
      <c r="E271" s="12"/>
      <c r="F271" s="12"/>
      <c r="G271" s="12"/>
      <c r="H271" s="13"/>
      <c r="I271" s="13"/>
      <c r="J271" s="13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 ht="12" customHeight="1">
      <c r="A272" s="12"/>
      <c r="B272" s="12"/>
      <c r="C272" s="12"/>
      <c r="D272" s="12"/>
      <c r="E272" s="12"/>
      <c r="F272" s="12"/>
      <c r="G272" s="12"/>
      <c r="H272" s="13"/>
      <c r="I272" s="13"/>
      <c r="J272" s="13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 ht="12" customHeight="1">
      <c r="A273" s="12"/>
      <c r="B273" s="12"/>
      <c r="C273" s="12"/>
      <c r="D273" s="12"/>
      <c r="E273" s="12"/>
      <c r="F273" s="12"/>
      <c r="G273" s="12"/>
      <c r="H273" s="13"/>
      <c r="I273" s="13"/>
      <c r="J273" s="13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 ht="12" customHeight="1">
      <c r="A274" s="12"/>
      <c r="B274" s="12"/>
      <c r="C274" s="12"/>
      <c r="D274" s="12"/>
      <c r="E274" s="12"/>
      <c r="F274" s="12"/>
      <c r="G274" s="12"/>
      <c r="H274" s="13"/>
      <c r="I274" s="13"/>
      <c r="J274" s="13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 ht="12" customHeight="1">
      <c r="A275" s="12"/>
      <c r="B275" s="12"/>
      <c r="C275" s="12"/>
      <c r="D275" s="12"/>
      <c r="E275" s="12"/>
      <c r="F275" s="12"/>
      <c r="G275" s="12"/>
      <c r="H275" s="13"/>
      <c r="I275" s="13"/>
      <c r="J275" s="13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 ht="12" customHeight="1">
      <c r="A276" s="12"/>
      <c r="B276" s="12"/>
      <c r="C276" s="12"/>
      <c r="D276" s="12"/>
      <c r="E276" s="12"/>
      <c r="F276" s="12"/>
      <c r="G276" s="12"/>
      <c r="H276" s="13"/>
      <c r="I276" s="13"/>
      <c r="J276" s="13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 ht="12" customHeight="1">
      <c r="A277" s="12"/>
      <c r="B277" s="12"/>
      <c r="C277" s="12"/>
      <c r="D277" s="12"/>
      <c r="E277" s="12"/>
      <c r="F277" s="12"/>
      <c r="G277" s="12"/>
      <c r="H277" s="13"/>
      <c r="I277" s="13"/>
      <c r="J277" s="13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 ht="12" customHeight="1">
      <c r="A278" s="12"/>
      <c r="B278" s="12"/>
      <c r="C278" s="12"/>
      <c r="D278" s="12"/>
      <c r="E278" s="12"/>
      <c r="F278" s="12"/>
      <c r="G278" s="12"/>
      <c r="H278" s="13"/>
      <c r="I278" s="13"/>
      <c r="J278" s="13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 ht="12" customHeight="1">
      <c r="A279" s="12"/>
      <c r="B279" s="12"/>
      <c r="C279" s="12"/>
      <c r="D279" s="12"/>
      <c r="E279" s="12"/>
      <c r="F279" s="12"/>
      <c r="G279" s="12"/>
      <c r="H279" s="13"/>
      <c r="I279" s="13"/>
      <c r="J279" s="13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 ht="12" customHeight="1">
      <c r="A280" s="12"/>
      <c r="B280" s="12"/>
      <c r="C280" s="12"/>
      <c r="D280" s="12"/>
      <c r="E280" s="12"/>
      <c r="F280" s="12"/>
      <c r="G280" s="12"/>
      <c r="H280" s="13"/>
      <c r="I280" s="13"/>
      <c r="J280" s="13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 ht="12" customHeight="1">
      <c r="A281" s="12"/>
      <c r="B281" s="12"/>
      <c r="C281" s="12"/>
      <c r="D281" s="12"/>
      <c r="E281" s="12"/>
      <c r="F281" s="12"/>
      <c r="G281" s="12"/>
      <c r="H281" s="13"/>
      <c r="I281" s="13"/>
      <c r="J281" s="13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 ht="12" customHeight="1">
      <c r="A282" s="12"/>
      <c r="B282" s="12"/>
      <c r="C282" s="12"/>
      <c r="D282" s="12"/>
      <c r="E282" s="12"/>
      <c r="F282" s="12"/>
      <c r="G282" s="12"/>
      <c r="H282" s="13"/>
      <c r="I282" s="13"/>
      <c r="J282" s="13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 ht="12" customHeight="1">
      <c r="A283" s="12"/>
      <c r="B283" s="12"/>
      <c r="C283" s="12"/>
      <c r="D283" s="12"/>
      <c r="E283" s="12"/>
      <c r="F283" s="12"/>
      <c r="G283" s="12"/>
      <c r="H283" s="13"/>
      <c r="I283" s="13"/>
      <c r="J283" s="13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 ht="12" customHeight="1">
      <c r="A284" s="12"/>
      <c r="B284" s="12"/>
      <c r="C284" s="12"/>
      <c r="D284" s="12"/>
      <c r="E284" s="12"/>
      <c r="F284" s="12"/>
      <c r="G284" s="12"/>
      <c r="H284" s="13"/>
      <c r="I284" s="13"/>
      <c r="J284" s="13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 ht="12" customHeight="1">
      <c r="A285" s="12"/>
      <c r="B285" s="12"/>
      <c r="C285" s="12"/>
      <c r="D285" s="12"/>
      <c r="E285" s="12"/>
      <c r="F285" s="12"/>
      <c r="G285" s="12"/>
      <c r="H285" s="13"/>
      <c r="I285" s="13"/>
      <c r="J285" s="13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 ht="12" customHeight="1">
      <c r="A286" s="12"/>
      <c r="B286" s="12"/>
      <c r="C286" s="12"/>
      <c r="D286" s="12"/>
      <c r="E286" s="12"/>
      <c r="F286" s="12"/>
      <c r="G286" s="12"/>
      <c r="H286" s="13"/>
      <c r="I286" s="13"/>
      <c r="J286" s="13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 ht="12" customHeight="1">
      <c r="A287" s="12"/>
      <c r="B287" s="12"/>
      <c r="C287" s="12"/>
      <c r="D287" s="12"/>
      <c r="E287" s="12"/>
      <c r="F287" s="12"/>
      <c r="G287" s="12"/>
      <c r="H287" s="13"/>
      <c r="I287" s="13"/>
      <c r="J287" s="13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 ht="12" customHeight="1">
      <c r="A288" s="12"/>
      <c r="B288" s="12"/>
      <c r="C288" s="12"/>
      <c r="D288" s="12"/>
      <c r="E288" s="12"/>
      <c r="F288" s="12"/>
      <c r="G288" s="12"/>
      <c r="H288" s="13"/>
      <c r="I288" s="13"/>
      <c r="J288" s="13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 ht="12" customHeight="1">
      <c r="A289" s="12"/>
      <c r="B289" s="12"/>
      <c r="C289" s="12"/>
      <c r="D289" s="12"/>
      <c r="E289" s="12"/>
      <c r="F289" s="12"/>
      <c r="G289" s="12"/>
      <c r="H289" s="13"/>
      <c r="I289" s="13"/>
      <c r="J289" s="13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 ht="12" customHeight="1">
      <c r="A290" s="12"/>
      <c r="B290" s="12"/>
      <c r="C290" s="12"/>
      <c r="D290" s="12"/>
      <c r="E290" s="12"/>
      <c r="F290" s="12"/>
      <c r="G290" s="12"/>
      <c r="H290" s="13"/>
      <c r="I290" s="13"/>
      <c r="J290" s="13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 ht="12" customHeight="1">
      <c r="A291" s="12"/>
      <c r="B291" s="12"/>
      <c r="C291" s="12"/>
      <c r="D291" s="12"/>
      <c r="E291" s="12"/>
      <c r="F291" s="12"/>
      <c r="G291" s="12"/>
      <c r="H291" s="13"/>
      <c r="I291" s="13"/>
      <c r="J291" s="13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 ht="12" customHeight="1">
      <c r="A292" s="12"/>
      <c r="B292" s="12"/>
      <c r="C292" s="12"/>
      <c r="D292" s="12"/>
      <c r="E292" s="12"/>
      <c r="F292" s="12"/>
      <c r="G292" s="12"/>
      <c r="H292" s="13"/>
      <c r="I292" s="13"/>
      <c r="J292" s="13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 ht="15.7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</row>
    <row r="294" spans="1:28" ht="15.7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</row>
    <row r="295" spans="1:28" ht="15.7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</row>
    <row r="296" spans="1:28" ht="15.7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</row>
    <row r="297" spans="1:28" ht="15.7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</row>
    <row r="298" spans="1:28" ht="15.7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</row>
    <row r="299" spans="1:28" ht="15.7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</row>
    <row r="300" spans="1:28" ht="15.7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</row>
    <row r="301" spans="1:28" ht="15.7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</row>
    <row r="302" spans="1:28" ht="15.7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</row>
    <row r="303" spans="1:28" ht="15.7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</row>
    <row r="304" spans="1:28" ht="15.7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</row>
    <row r="305" spans="1:28" ht="15.7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</row>
    <row r="306" spans="1:28" ht="15.7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</row>
    <row r="307" spans="1:28" ht="15.7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</row>
    <row r="308" spans="1:28" ht="15.7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</row>
    <row r="309" spans="1:28" ht="15.7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</row>
    <row r="310" spans="1:28" ht="15.7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</row>
    <row r="311" spans="1:28" ht="15.7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</row>
    <row r="312" spans="1:28" ht="15.7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</row>
    <row r="313" spans="1:28" ht="15.7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</row>
    <row r="314" spans="1:28" ht="15.7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</row>
    <row r="315" spans="1:28" ht="15.7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</row>
    <row r="316" spans="1:28" ht="15.7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</row>
    <row r="317" spans="1:28" ht="15.7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</row>
    <row r="318" spans="1:28" ht="15.7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</row>
    <row r="319" spans="1:28" ht="15.7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</row>
    <row r="320" spans="1:28" ht="15.7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</row>
    <row r="321" spans="1:28" ht="15.7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</row>
    <row r="322" spans="1:28" ht="15.7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</row>
    <row r="323" spans="1:28" ht="15.7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</row>
    <row r="324" spans="1:28" ht="15.7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</row>
    <row r="325" spans="1:28" ht="15.7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</row>
    <row r="326" spans="1:28" ht="15.7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</row>
    <row r="327" spans="1:28" ht="15.7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</row>
    <row r="328" spans="1:28" ht="15.7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</row>
    <row r="329" spans="1:28" ht="15.7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</row>
    <row r="330" spans="1:28" ht="15.7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</row>
    <row r="331" spans="1:28" ht="15.7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</row>
    <row r="332" spans="1:28" ht="15.7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</row>
    <row r="333" spans="1:28" ht="15.7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</row>
    <row r="334" spans="1:28" ht="15.7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</row>
    <row r="335" spans="1:28" ht="15.7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</row>
    <row r="336" spans="1:28" ht="15.7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</row>
    <row r="337" spans="1:28" ht="15.7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</row>
    <row r="338" spans="1:28" ht="15.7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</row>
    <row r="339" spans="1:28" ht="15.7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</row>
    <row r="340" spans="1:28" ht="15.7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</row>
    <row r="341" spans="1:28" ht="15.7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</row>
    <row r="342" spans="1:28" ht="15.7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</row>
    <row r="343" spans="1:28" ht="15.7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</row>
    <row r="344" spans="1:28" ht="15.7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</row>
    <row r="345" spans="1:28" ht="15.7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</row>
    <row r="346" spans="1:28" ht="15.7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</row>
    <row r="347" spans="1:28" ht="15.7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</row>
    <row r="348" spans="1:28" ht="15.7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</row>
    <row r="349" spans="1:28" ht="15.7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</row>
    <row r="350" spans="1:28" ht="15.7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</row>
    <row r="351" spans="1:28" ht="15.7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</row>
    <row r="352" spans="1:28" ht="15.7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</row>
    <row r="353" spans="1:28" ht="15.7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</row>
    <row r="354" spans="1:28" ht="15.7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</row>
    <row r="355" spans="1:28" ht="15.7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</row>
    <row r="356" spans="1:28" ht="15.7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</row>
    <row r="357" spans="1:28" ht="15.7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</row>
    <row r="358" spans="1:28" ht="15.7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</row>
    <row r="359" spans="1:28" ht="15.7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</row>
    <row r="360" spans="1:28" ht="15.7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</row>
    <row r="361" spans="1:28" ht="15.7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</row>
    <row r="362" spans="1:28" ht="15.7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</row>
    <row r="363" spans="1:28" ht="15.7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</row>
    <row r="364" spans="1:28" ht="15.7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</row>
    <row r="365" spans="1:28" ht="15.7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</row>
    <row r="366" spans="1:28" ht="15.7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</row>
    <row r="367" spans="1:28" ht="15.7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</row>
    <row r="368" spans="1:28" ht="15.7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</row>
    <row r="369" spans="1:28" ht="15.7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</row>
    <row r="370" spans="1:28" ht="15.7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</row>
    <row r="371" spans="1:28" ht="15.7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</row>
    <row r="372" spans="1:28" ht="15.7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</row>
    <row r="373" spans="1:28" ht="15.7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</row>
    <row r="374" spans="1:28" ht="15.7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</row>
    <row r="375" spans="1:28" ht="15.7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</row>
    <row r="376" spans="1:28" ht="15.7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</row>
    <row r="377" spans="1:28" ht="15.7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</row>
    <row r="378" spans="1:28" ht="15.7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</row>
    <row r="379" spans="1:28" ht="15.7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</row>
    <row r="380" spans="1:28" ht="15.7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</row>
    <row r="381" spans="1:28" ht="15.7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</row>
    <row r="382" spans="1:28" ht="15.7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</row>
    <row r="383" spans="1:28" ht="15.7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</row>
    <row r="384" spans="1:28" ht="15.7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</row>
    <row r="385" spans="1:28" ht="15.7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</row>
    <row r="386" spans="1:28" ht="15.7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</row>
    <row r="387" spans="1:28" ht="15.7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</row>
    <row r="388" spans="1:28" ht="15.7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</row>
    <row r="389" spans="1:28" ht="15.7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</row>
    <row r="390" spans="1:28" ht="15.7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</row>
    <row r="391" spans="1:28" ht="15.7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</row>
    <row r="392" spans="1:28" ht="15.7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</row>
    <row r="393" spans="1:28" ht="15.7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</row>
    <row r="394" spans="1:28" ht="15.7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</row>
    <row r="395" spans="1:28" ht="15.7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</row>
    <row r="396" spans="1:28" ht="15.7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</row>
    <row r="397" spans="1:28" ht="15.7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</row>
    <row r="398" spans="1:28" ht="15.7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</row>
    <row r="399" spans="1:28" ht="15.7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</row>
    <row r="400" spans="1:28" ht="15.7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</row>
    <row r="401" spans="1:28" ht="15.7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</row>
    <row r="402" spans="1:28" ht="15.7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</row>
    <row r="403" spans="1:28" ht="15.7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</row>
    <row r="404" spans="1:28" ht="15.7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</row>
    <row r="405" spans="1:28" ht="15.7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</row>
    <row r="406" spans="1:28" ht="15.7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</row>
    <row r="407" spans="1:28" ht="15.7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</row>
    <row r="408" spans="1:28" ht="15.7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</row>
    <row r="409" spans="1:28" ht="15.7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</row>
    <row r="410" spans="1:28" ht="15.7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</row>
    <row r="411" spans="1:28" ht="15.7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</row>
    <row r="412" spans="1:28" ht="15.7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</row>
    <row r="413" spans="1:28" ht="15.7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</row>
    <row r="414" spans="1:28" ht="15.7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</row>
    <row r="415" spans="1:28" ht="15.7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</row>
    <row r="416" spans="1:28" ht="15.7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</row>
    <row r="417" spans="1:28" ht="15.7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</row>
    <row r="418" spans="1:28" ht="15.7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</row>
    <row r="419" spans="1:28" ht="15.7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</row>
    <row r="420" spans="1:28" ht="15.7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</row>
    <row r="421" spans="1:28" ht="15.7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</row>
    <row r="422" spans="1:28" ht="15.7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</row>
    <row r="423" spans="1:28" ht="15.7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</row>
    <row r="424" spans="1:28" ht="15.7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</row>
    <row r="425" spans="1:28" ht="15.7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</row>
    <row r="426" spans="1:28" ht="15.7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</row>
    <row r="427" spans="1:28" ht="15.7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</row>
    <row r="428" spans="1:28" ht="15.7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</row>
    <row r="429" spans="1:28" ht="15.7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</row>
    <row r="430" spans="1:28" ht="15.7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</row>
    <row r="431" spans="1:28" ht="15.7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</row>
    <row r="432" spans="1:28" ht="15.7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</row>
    <row r="433" spans="1:28" ht="15.7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</row>
    <row r="434" spans="1:28" ht="15.7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</row>
    <row r="435" spans="1:28" ht="15.7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</row>
    <row r="436" spans="1:28" ht="15.7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</row>
    <row r="437" spans="1:28" ht="15.7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</row>
    <row r="438" spans="1:28" ht="15.7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</row>
    <row r="439" spans="1:28" ht="15.7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</row>
    <row r="440" spans="1:28" ht="15.7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</row>
    <row r="441" spans="1:28" ht="15.7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</row>
    <row r="442" spans="1:28" ht="15.7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</row>
    <row r="443" spans="1:28" ht="15.7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</row>
    <row r="444" spans="1:28" ht="15.7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</row>
    <row r="445" spans="1:28" ht="15.7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</row>
    <row r="446" spans="1:28" ht="15.7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</row>
    <row r="447" spans="1:28" ht="15.7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</row>
    <row r="448" spans="1:28" ht="15.7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</row>
    <row r="449" spans="1:28" ht="15.7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</row>
    <row r="450" spans="1:28" ht="15.7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</row>
    <row r="451" spans="1:28" ht="15.7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</row>
    <row r="452" spans="1:28" ht="15.7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</row>
    <row r="453" spans="1:28" ht="15.7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</row>
    <row r="454" spans="1:28" ht="15.7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</row>
    <row r="455" spans="1:28" ht="15.7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</row>
    <row r="456" spans="1:28" ht="15.7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</row>
    <row r="457" spans="1:28" ht="15.7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</row>
    <row r="458" spans="1:28" ht="15.7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</row>
    <row r="459" spans="1:28" ht="15.7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</row>
    <row r="460" spans="1:28" ht="15.7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</row>
    <row r="461" spans="1:28" ht="15.7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</row>
    <row r="462" spans="1:28" ht="15.7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</row>
    <row r="463" spans="1:28" ht="15.7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</row>
    <row r="464" spans="1:28" ht="15.7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</row>
    <row r="465" spans="1:28" ht="15.7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</row>
    <row r="466" spans="1:28" ht="15.7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</row>
    <row r="467" spans="1:28" ht="15.7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</row>
    <row r="468" spans="1:28" ht="15.7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</row>
    <row r="469" spans="1:28" ht="15.7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</row>
    <row r="470" spans="1:28" ht="15.7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</row>
    <row r="471" spans="1:28" ht="15.7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</row>
    <row r="472" spans="1:28" ht="15.7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</row>
    <row r="473" spans="1:28" ht="15.7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</row>
    <row r="474" spans="1:28" ht="15.7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</row>
    <row r="475" spans="1:28" ht="15.7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</row>
    <row r="476" spans="1:28" ht="15.7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</row>
    <row r="477" spans="1:28" ht="15.7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</row>
    <row r="478" spans="1:28" ht="15.7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</row>
    <row r="479" spans="1:28" ht="15.7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</row>
    <row r="480" spans="1:28" ht="15.7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</row>
    <row r="481" spans="1:28" ht="15.7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</row>
    <row r="482" spans="1:28" ht="15.7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</row>
    <row r="483" spans="1:28" ht="15.7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</row>
    <row r="484" spans="1:28" ht="15.7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</row>
    <row r="485" spans="1:28" ht="15.7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</row>
    <row r="486" spans="1:28" ht="15.7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</row>
    <row r="487" spans="1:28" ht="15.7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</row>
    <row r="488" spans="1:28" ht="15.7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</row>
    <row r="489" spans="1:28" ht="15.7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</row>
    <row r="490" spans="1:28" ht="15.7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</row>
    <row r="491" spans="1:28" ht="15.7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</row>
    <row r="492" spans="1:28" ht="15.7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</row>
    <row r="493" spans="1:28" ht="15.7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</row>
    <row r="494" spans="1:28" ht="15.7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</row>
    <row r="495" spans="1:28" ht="15.7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</row>
    <row r="496" spans="1:28" ht="15.7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</row>
    <row r="497" spans="1:28" ht="15.7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</row>
    <row r="498" spans="1:28" ht="15.7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</row>
    <row r="499" spans="1:28" ht="15.7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</row>
    <row r="500" spans="1:28" ht="15.7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</row>
    <row r="501" spans="1:28" ht="15.7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</row>
    <row r="502" spans="1:28" ht="15.7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</row>
    <row r="503" spans="1:28" ht="15.7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</row>
    <row r="504" spans="1:28" ht="15.7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</row>
    <row r="505" spans="1:28" ht="15.7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</row>
    <row r="506" spans="1:28" ht="15.7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</row>
    <row r="507" spans="1:28" ht="15.7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</row>
    <row r="508" spans="1:28" ht="15.7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</row>
    <row r="509" spans="1:28" ht="15.7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</row>
    <row r="510" spans="1:28" ht="15.7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</row>
    <row r="511" spans="1:28" ht="15.7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</row>
    <row r="512" spans="1:28" ht="15.7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</row>
    <row r="513" spans="1:28" ht="15.7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</row>
    <row r="514" spans="1:28" ht="15.7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</row>
    <row r="515" spans="1:28" ht="15.7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</row>
    <row r="516" spans="1:28" ht="15.7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</row>
    <row r="517" spans="1:28" ht="15.7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</row>
    <row r="518" spans="1:28" ht="15.7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</row>
    <row r="519" spans="1:28" ht="15.7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</row>
    <row r="520" spans="1:28" ht="15.7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</row>
    <row r="521" spans="1:28" ht="15.7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</row>
    <row r="522" spans="1:28" ht="15.7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</row>
    <row r="523" spans="1:28" ht="15.7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</row>
    <row r="524" spans="1:28" ht="15.7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</row>
    <row r="525" spans="1:28" ht="15.7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</row>
    <row r="526" spans="1:28" ht="15.7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</row>
    <row r="527" spans="1:28" ht="15.7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</row>
    <row r="528" spans="1:28" ht="15.7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</row>
    <row r="529" spans="1:28" ht="15.7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</row>
    <row r="530" spans="1:28" ht="15.7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</row>
    <row r="531" spans="1:28" ht="15.7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</row>
    <row r="532" spans="1:28" ht="15.7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</row>
    <row r="533" spans="1:28" ht="15.7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</row>
    <row r="534" spans="1:28" ht="15.7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</row>
    <row r="535" spans="1:28" ht="15.7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</row>
    <row r="536" spans="1:28" ht="15.7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</row>
    <row r="537" spans="1:28" ht="15.7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</row>
    <row r="538" spans="1:28" ht="15.7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</row>
    <row r="539" spans="1:28" ht="15.7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</row>
    <row r="540" spans="1:28" ht="15.7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</row>
    <row r="541" spans="1:28" ht="15.7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</row>
    <row r="542" spans="1:28" ht="15.7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</row>
    <row r="543" spans="1:28" ht="15.7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</row>
    <row r="544" spans="1:28" ht="15.7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</row>
    <row r="545" spans="1:28" ht="15.7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</row>
    <row r="546" spans="1:28" ht="15.7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</row>
    <row r="547" spans="1:28" ht="15.7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</row>
    <row r="548" spans="1:28" ht="15.7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</row>
    <row r="549" spans="1:28" ht="15.7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</row>
    <row r="550" spans="1:28" ht="15.7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</row>
    <row r="551" spans="1:28" ht="15.7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</row>
    <row r="552" spans="1:28" ht="15.7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</row>
    <row r="553" spans="1:28" ht="15.7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</row>
    <row r="554" spans="1:28" ht="15.7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</row>
    <row r="555" spans="1:28" ht="15.7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</row>
    <row r="556" spans="1:28" ht="15.7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</row>
    <row r="557" spans="1:28" ht="15.7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</row>
    <row r="558" spans="1:28" ht="15.7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</row>
    <row r="559" spans="1:28" ht="15.7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</row>
    <row r="560" spans="1:28" ht="15.7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</row>
    <row r="561" spans="1:28" ht="15.7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</row>
    <row r="562" spans="1:28" ht="15.7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</row>
    <row r="563" spans="1:28" ht="15.7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</row>
    <row r="564" spans="1:28" ht="15.7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</row>
    <row r="565" spans="1:28" ht="15.7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</row>
    <row r="566" spans="1:28" ht="15.7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</row>
    <row r="567" spans="1:28" ht="15.7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</row>
    <row r="568" spans="1:28" ht="15.7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</row>
    <row r="569" spans="1:28" ht="15.7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</row>
    <row r="570" spans="1:28" ht="15.7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</row>
    <row r="571" spans="1:28" ht="15.7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</row>
    <row r="572" spans="1:28" ht="15.7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</row>
    <row r="573" spans="1:28" ht="15.7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</row>
    <row r="574" spans="1:28" ht="15.7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</row>
    <row r="575" spans="1:28" ht="15.7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</row>
    <row r="576" spans="1:28" ht="15.7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</row>
    <row r="577" spans="1:28" ht="15.7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</row>
    <row r="578" spans="1:28" ht="15.7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</row>
    <row r="579" spans="1:28" ht="15.7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</row>
    <row r="580" spans="1:28" ht="15.7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</row>
    <row r="581" spans="1:28" ht="15.7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</row>
    <row r="582" spans="1:28" ht="15.7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</row>
    <row r="583" spans="1:28" ht="15.7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</row>
    <row r="584" spans="1:28" ht="15.7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</row>
    <row r="585" spans="1:28" ht="15.7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</row>
    <row r="586" spans="1:28" ht="15.7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</row>
    <row r="587" spans="1:28" ht="15.7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</row>
    <row r="588" spans="1:28" ht="15.7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</row>
    <row r="589" spans="1:28" ht="15.7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</row>
    <row r="590" spans="1:28" ht="15.7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</row>
    <row r="591" spans="1:28" ht="15.7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</row>
    <row r="592" spans="1:28" ht="15.7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</row>
    <row r="593" spans="1:28" ht="15.7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</row>
    <row r="594" spans="1:28" ht="15.7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</row>
    <row r="595" spans="1:28" ht="15.7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</row>
    <row r="596" spans="1:28" ht="15.7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</row>
    <row r="597" spans="1:28" ht="15.7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</row>
    <row r="598" spans="1:28" ht="15.7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</row>
    <row r="599" spans="1:28" ht="15.7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</row>
    <row r="600" spans="1:28" ht="15.7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</row>
    <row r="601" spans="1:28" ht="15.7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</row>
    <row r="602" spans="1:28" ht="15.7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</row>
    <row r="603" spans="1:28" ht="15.7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</row>
    <row r="604" spans="1:28" ht="15.7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</row>
    <row r="605" spans="1:28" ht="15.7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</row>
    <row r="606" spans="1:28" ht="15.7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</row>
    <row r="607" spans="1:28" ht="15.7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</row>
    <row r="608" spans="1:28" ht="15.7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</row>
    <row r="609" spans="1:28" ht="15.7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</row>
    <row r="610" spans="1:28" ht="15.7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</row>
    <row r="611" spans="1:28" ht="15.7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</row>
    <row r="612" spans="1:28" ht="15.7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</row>
    <row r="613" spans="1:28" ht="15.7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</row>
    <row r="614" spans="1:28" ht="15.7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</row>
    <row r="615" spans="1:28" ht="15.7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</row>
    <row r="616" spans="1:28" ht="15.7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</row>
    <row r="617" spans="1:28" ht="15.7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</row>
    <row r="618" spans="1:28" ht="15.7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</row>
    <row r="619" spans="1:28" ht="15.7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</row>
    <row r="620" spans="1:28" ht="15.7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</row>
    <row r="621" spans="1:28" ht="15.7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</row>
    <row r="622" spans="1:28" ht="15.7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</row>
    <row r="623" spans="1:28" ht="15.7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</row>
    <row r="624" spans="1:28" ht="15.7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</row>
    <row r="625" spans="1:28" ht="15.7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</row>
    <row r="626" spans="1:28" ht="15.7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</row>
    <row r="627" spans="1:28" ht="15.7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</row>
    <row r="628" spans="1:28" ht="15.7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</row>
    <row r="629" spans="1:28" ht="15.7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</row>
    <row r="630" spans="1:28" ht="15.7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</row>
    <row r="631" spans="1:28" ht="15.7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</row>
    <row r="632" spans="1:28" ht="15.7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</row>
    <row r="633" spans="1:28" ht="15.7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</row>
    <row r="634" spans="1:28" ht="15.7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</row>
    <row r="635" spans="1:28" ht="15.7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</row>
    <row r="636" spans="1:28" ht="15.7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</row>
    <row r="637" spans="1:28" ht="15.7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</row>
    <row r="638" spans="1:28" ht="15.7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</row>
    <row r="639" spans="1:28" ht="15.7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</row>
    <row r="640" spans="1:28" ht="15.7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</row>
    <row r="641" spans="1:28" ht="15.7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</row>
    <row r="642" spans="1:28" ht="15.7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</row>
    <row r="643" spans="1:28" ht="15.7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</row>
    <row r="644" spans="1:28" ht="15.7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</row>
    <row r="645" spans="1:28" ht="15.7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</row>
    <row r="646" spans="1:28" ht="15.7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</row>
    <row r="647" spans="1:28" ht="15.7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</row>
    <row r="648" spans="1:28" ht="15.7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</row>
    <row r="649" spans="1:28" ht="15.7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</row>
    <row r="650" spans="1:28" ht="15.7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</row>
    <row r="651" spans="1:28" ht="15.7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</row>
    <row r="652" spans="1:28" ht="15.7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</row>
    <row r="653" spans="1:28" ht="15.7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</row>
    <row r="654" spans="1:28" ht="15.7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</row>
    <row r="655" spans="1:28" ht="15.7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</row>
    <row r="656" spans="1:28" ht="15.7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</row>
    <row r="657" spans="1:28" ht="15.7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</row>
    <row r="658" spans="1:28" ht="15.7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</row>
    <row r="659" spans="1:28" ht="15.7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</row>
    <row r="660" spans="1:28" ht="15.7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</row>
    <row r="661" spans="1:28" ht="15.7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</row>
    <row r="662" spans="1:28" ht="15.7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</row>
    <row r="663" spans="1:28" ht="15.7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</row>
    <row r="664" spans="1:28" ht="15.7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</row>
    <row r="665" spans="1:28" ht="15.7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</row>
    <row r="666" spans="1:28" ht="15.7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</row>
    <row r="667" spans="1:28" ht="15.7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</row>
    <row r="668" spans="1:28" ht="15.7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</row>
    <row r="669" spans="1:28" ht="15.7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</row>
    <row r="670" spans="1:28" ht="15.7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</row>
    <row r="671" spans="1:28" ht="15.7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</row>
    <row r="672" spans="1:28" ht="15.7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</row>
    <row r="673" spans="1:28" ht="15.7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</row>
    <row r="674" spans="1:28" ht="15.7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</row>
    <row r="675" spans="1:28" ht="15.7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</row>
    <row r="676" spans="1:28" ht="15.7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</row>
    <row r="677" spans="1:28" ht="15.7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</row>
    <row r="678" spans="1:28" ht="15.7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</row>
    <row r="679" spans="1:28" ht="15.7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</row>
    <row r="680" spans="1:28" ht="15.7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</row>
    <row r="681" spans="1:28" ht="15.7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</row>
    <row r="682" spans="1:28" ht="15.7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</row>
    <row r="683" spans="1:28" ht="15.7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</row>
    <row r="684" spans="1:28" ht="15.7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</row>
    <row r="685" spans="1:28" ht="15.7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</row>
    <row r="686" spans="1:28" ht="15.7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</row>
    <row r="687" spans="1:28" ht="15.7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</row>
    <row r="688" spans="1:28" ht="15.7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</row>
    <row r="689" spans="1:28" ht="15.7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</row>
    <row r="690" spans="1:28" ht="15.7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</row>
    <row r="691" spans="1:28" ht="15.7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</row>
    <row r="692" spans="1:28" ht="15.7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</row>
    <row r="693" spans="1:28" ht="15.7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</row>
    <row r="694" spans="1:28" ht="15.7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</row>
    <row r="695" spans="1:28" ht="15.7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</row>
    <row r="696" spans="1:28" ht="15.7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</row>
    <row r="697" spans="1:28" ht="15.7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</row>
    <row r="698" spans="1:28" ht="15.7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</row>
    <row r="699" spans="1:28" ht="15.7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</row>
    <row r="700" spans="1:28" ht="15.7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</row>
    <row r="701" spans="1:28" ht="15.7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</row>
    <row r="702" spans="1:28" ht="15.7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</row>
    <row r="703" spans="1:28" ht="15.7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</row>
    <row r="704" spans="1:28" ht="15.7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</row>
    <row r="705" spans="1:28" ht="15.7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</row>
    <row r="706" spans="1:28" ht="15.7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</row>
    <row r="707" spans="1:28" ht="15.7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</row>
    <row r="708" spans="1:28" ht="15.7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</row>
    <row r="709" spans="1:28" ht="15.7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</row>
    <row r="710" spans="1:28" ht="15.7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</row>
    <row r="711" spans="1:28" ht="15.7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</row>
    <row r="712" spans="1:28" ht="15.7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</row>
    <row r="713" spans="1:28" ht="15.7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</row>
    <row r="714" spans="1:28" ht="15.7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</row>
    <row r="715" spans="1:28" ht="15.7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</row>
    <row r="716" spans="1:28" ht="15.7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</row>
    <row r="717" spans="1:28" ht="15.7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</row>
    <row r="718" spans="1:28" ht="15.7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</row>
    <row r="719" spans="1:28" ht="15.7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</row>
    <row r="720" spans="1:28" ht="15.7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</row>
    <row r="721" spans="1:28" ht="15.7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</row>
    <row r="722" spans="1:28" ht="15.7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</row>
    <row r="723" spans="1:28" ht="15.7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</row>
    <row r="724" spans="1:28" ht="15.7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</row>
    <row r="725" spans="1:28" ht="15.7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</row>
    <row r="726" spans="1:28" ht="15.7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</row>
    <row r="727" spans="1:28" ht="15.7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</row>
    <row r="728" spans="1:28" ht="15.7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</row>
    <row r="729" spans="1:28" ht="15.7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</row>
    <row r="730" spans="1:28" ht="15.7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</row>
    <row r="731" spans="1:28" ht="15.7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</row>
    <row r="732" spans="1:28" ht="15.7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</row>
    <row r="733" spans="1:28" ht="15.7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</row>
    <row r="734" spans="1:28" ht="15.7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</row>
    <row r="735" spans="1:28" ht="15.7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</row>
    <row r="736" spans="1:28" ht="15.7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</row>
    <row r="737" spans="1:28" ht="15.7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</row>
    <row r="738" spans="1:28" ht="15.7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</row>
    <row r="739" spans="1:28" ht="15.7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</row>
    <row r="740" spans="1:28" ht="15.7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</row>
    <row r="741" spans="1:28" ht="15.7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</row>
    <row r="742" spans="1:28" ht="15.7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</row>
    <row r="743" spans="1:28" ht="15.7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</row>
    <row r="744" spans="1:28" ht="15.7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</row>
    <row r="745" spans="1:28" ht="15.7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</row>
    <row r="746" spans="1:28" ht="15.7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</row>
    <row r="747" spans="1:28" ht="15.7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</row>
    <row r="748" spans="1:28" ht="15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</row>
    <row r="749" spans="1:28" ht="15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</row>
    <row r="750" spans="1:28" ht="15.7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</row>
    <row r="751" spans="1:28" ht="15.7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</row>
    <row r="752" spans="1:28" ht="15.7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</row>
    <row r="753" spans="1:28" ht="15.7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</row>
    <row r="754" spans="1:28" ht="15.7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</row>
    <row r="755" spans="1:28" ht="15.7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</row>
    <row r="756" spans="1:28" ht="15.7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</row>
    <row r="757" spans="1:28" ht="15.7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</row>
    <row r="758" spans="1:28" ht="15.7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</row>
    <row r="759" spans="1:28" ht="15.7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</row>
    <row r="760" spans="1:28" ht="15.7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</row>
    <row r="761" spans="1:28" ht="15.7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</row>
    <row r="762" spans="1:28" ht="15.7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</row>
    <row r="763" spans="1:28" ht="15.7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</row>
    <row r="764" spans="1:28" ht="15.7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</row>
    <row r="765" spans="1:28" ht="15.7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</row>
    <row r="766" spans="1:28" ht="15.7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</row>
    <row r="767" spans="1:28" ht="15.7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</row>
    <row r="768" spans="1:28" ht="15.7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</row>
    <row r="769" spans="1:28" ht="15.7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</row>
    <row r="770" spans="1:28" ht="15.7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</row>
    <row r="771" spans="1:28" ht="15.7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</row>
    <row r="772" spans="1:28" ht="15.7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</row>
    <row r="773" spans="1:28" ht="15.7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</row>
    <row r="774" spans="1:28" ht="15.7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</row>
    <row r="775" spans="1:28" ht="15.7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</row>
    <row r="776" spans="1:28" ht="15.7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</row>
    <row r="777" spans="1:28" ht="15.7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</row>
    <row r="778" spans="1:28" ht="15.7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</row>
    <row r="779" spans="1:28" ht="15.7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</row>
    <row r="780" spans="1:28" ht="15.7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</row>
    <row r="781" spans="1:28" ht="15.7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</row>
    <row r="782" spans="1:28" ht="15.7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</row>
    <row r="783" spans="1:28" ht="15.7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</row>
    <row r="784" spans="1:28" ht="15.7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</row>
    <row r="785" spans="1:28" ht="15.7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</row>
    <row r="786" spans="1:28" ht="15.7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</row>
    <row r="787" spans="1:28" ht="15.7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</row>
    <row r="788" spans="1:28" ht="15.7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</row>
    <row r="789" spans="1:28" ht="15.7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</row>
    <row r="790" spans="1:28" ht="15.7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</row>
    <row r="791" spans="1:28" ht="15.7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</row>
    <row r="792" spans="1:28" ht="15.7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</row>
    <row r="793" spans="1:28" ht="15.7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</row>
    <row r="794" spans="1:28" ht="15.7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</row>
    <row r="795" spans="1:28" ht="15.7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</row>
    <row r="796" spans="1:28" ht="15.7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</row>
    <row r="797" spans="1:28" ht="15.7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</row>
    <row r="798" spans="1:28" ht="15.7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</row>
    <row r="799" spans="1:28" ht="15.7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</row>
    <row r="800" spans="1:28" ht="15.7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</row>
    <row r="801" spans="1:28" ht="15.7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</row>
    <row r="802" spans="1:28" ht="15.7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</row>
    <row r="803" spans="1:28" ht="15.7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</row>
    <row r="804" spans="1:28" ht="15.7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</row>
    <row r="805" spans="1:28" ht="15.7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</row>
    <row r="806" spans="1:28" ht="15.7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</row>
    <row r="807" spans="1:28" ht="15.7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</row>
    <row r="808" spans="1:28" ht="15.7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</row>
    <row r="809" spans="1:28" ht="15.7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</row>
    <row r="810" spans="1:28" ht="15.7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</row>
    <row r="811" spans="1:28" ht="15.7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</row>
    <row r="812" spans="1:28" ht="15.7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</row>
    <row r="813" spans="1:28" ht="15.7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</row>
    <row r="814" spans="1:28" ht="15.7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</row>
    <row r="815" spans="1:28" ht="15.7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</row>
    <row r="816" spans="1:28" ht="15.7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</row>
    <row r="817" spans="1:28" ht="15.7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</row>
    <row r="818" spans="1:28" ht="15.7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</row>
    <row r="819" spans="1:28" ht="15.7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</row>
    <row r="820" spans="1:28" ht="15.7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</row>
    <row r="821" spans="1:28" ht="15.7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</row>
    <row r="822" spans="1:28" ht="15.7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</row>
    <row r="823" spans="1:28" ht="15.7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</row>
    <row r="824" spans="1:28" ht="15.7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</row>
    <row r="825" spans="1:28" ht="15.7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</row>
    <row r="826" spans="1:28" ht="15.7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</row>
    <row r="827" spans="1:28" ht="15.7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</row>
    <row r="828" spans="1:28" ht="15.7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</row>
    <row r="829" spans="1:28" ht="15.7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</row>
    <row r="830" spans="1:28" ht="15.7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</row>
    <row r="831" spans="1:28" ht="15.7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</row>
    <row r="832" spans="1:28" ht="15.7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</row>
    <row r="833" spans="1:28" ht="15.7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</row>
    <row r="834" spans="1:28" ht="15.7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</row>
    <row r="835" spans="1:28" ht="15.7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</row>
    <row r="836" spans="1:28" ht="15.7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</row>
    <row r="837" spans="1:28" ht="15.7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</row>
    <row r="838" spans="1:28" ht="15.7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</row>
    <row r="839" spans="1:28" ht="15.7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</row>
    <row r="840" spans="1:28" ht="15.7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</row>
    <row r="841" spans="1:28" ht="15.7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</row>
    <row r="842" spans="1:28" ht="15.7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</row>
    <row r="843" spans="1:28" ht="15.7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</row>
    <row r="844" spans="1:28" ht="15.7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</row>
    <row r="845" spans="1:28" ht="15.7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</row>
    <row r="846" spans="1:28" ht="15.7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</row>
    <row r="847" spans="1:28" ht="15.7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</row>
    <row r="848" spans="1:28" ht="15.7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</row>
    <row r="849" spans="1:28" ht="15.7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</row>
    <row r="850" spans="1:28" ht="15.7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</row>
    <row r="851" spans="1:28" ht="15.7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</row>
    <row r="852" spans="1:28" ht="15.7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</row>
    <row r="853" spans="1:28" ht="15.7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</row>
    <row r="854" spans="1:28" ht="15.7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</row>
    <row r="855" spans="1:28" ht="15.7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</row>
    <row r="856" spans="1:28" ht="15.7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</row>
    <row r="857" spans="1:28" ht="15.7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</row>
    <row r="858" spans="1:28" ht="15.7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</row>
    <row r="859" spans="1:28" ht="15.7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</row>
    <row r="860" spans="1:28" ht="15.7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</row>
    <row r="861" spans="1:28" ht="15.7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</row>
    <row r="862" spans="1:28" ht="15.7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</row>
    <row r="863" spans="1:28" ht="15.7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</row>
    <row r="864" spans="1:28" ht="15.7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</row>
    <row r="865" spans="1:28" ht="15.7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</row>
    <row r="866" spans="1:28" ht="15.7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</row>
    <row r="867" spans="1:28" ht="15.7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</row>
    <row r="868" spans="1:28" ht="15.7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</row>
    <row r="869" spans="1:28" ht="15.7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</row>
    <row r="870" spans="1:28" ht="15.7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</row>
    <row r="871" spans="1:28" ht="15.7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</row>
    <row r="872" spans="1:28" ht="15.7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</row>
    <row r="873" spans="1:28" ht="15.7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</row>
    <row r="874" spans="1:28" ht="15.7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</row>
    <row r="875" spans="1:28" ht="15.7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</row>
    <row r="876" spans="1:28" ht="15.7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</row>
    <row r="877" spans="1:28" ht="15.7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</row>
    <row r="878" spans="1:28" ht="15.7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</row>
    <row r="879" spans="1:28" ht="15.7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</row>
    <row r="880" spans="1:28" ht="15.7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</row>
    <row r="881" spans="1:28" ht="15.7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</row>
    <row r="882" spans="1:28" ht="15.7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</row>
    <row r="883" spans="1:28" ht="15.7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</row>
    <row r="884" spans="1:28" ht="15.7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</row>
    <row r="885" spans="1:28" ht="15.7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</row>
    <row r="886" spans="1:28" ht="15.7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</row>
    <row r="887" spans="1:28" ht="15.7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</row>
    <row r="888" spans="1:28" ht="15.7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</row>
    <row r="889" spans="1:28" ht="15.7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</row>
    <row r="890" spans="1:28" ht="15.7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</row>
    <row r="891" spans="1:28" ht="15.7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</row>
    <row r="892" spans="1:28" ht="15.7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</row>
    <row r="893" spans="1:28" ht="15.7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</row>
    <row r="894" spans="1:28" ht="15.7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</row>
    <row r="895" spans="1:28" ht="15.7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</row>
    <row r="896" spans="1:28" ht="15.7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</row>
    <row r="897" spans="1:28" ht="15.7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</row>
    <row r="898" spans="1:28" ht="15.7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</row>
    <row r="899" spans="1:28" ht="15.7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</row>
    <row r="900" spans="1:28" ht="15.7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</row>
    <row r="901" spans="1:28" ht="15.7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</row>
    <row r="902" spans="1:28" ht="15.7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</row>
    <row r="903" spans="1:28" ht="15.7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</row>
    <row r="904" spans="1:28" ht="15.7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</row>
    <row r="905" spans="1:28" ht="15.7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</row>
    <row r="906" spans="1:28" ht="15.7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</row>
    <row r="907" spans="1:28" ht="15.7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</row>
    <row r="908" spans="1:28" ht="15.7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</row>
    <row r="909" spans="1:28" ht="15.7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</row>
    <row r="910" spans="1:28" ht="15.7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</row>
    <row r="911" spans="1:28" ht="15.7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</row>
    <row r="912" spans="1:28" ht="15.7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</row>
    <row r="913" spans="1:28" ht="15.7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</row>
    <row r="914" spans="1:28" ht="15.7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</row>
    <row r="915" spans="1:28" ht="15.7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</row>
    <row r="916" spans="1:28" ht="15.7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</row>
    <row r="917" spans="1:28" ht="15.7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</row>
    <row r="918" spans="1:28" ht="15.7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</row>
    <row r="919" spans="1:28" ht="15.7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</row>
    <row r="920" spans="1:28" ht="15.7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</row>
    <row r="921" spans="1:28" ht="15.7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</row>
    <row r="922" spans="1:28" ht="15.7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</row>
    <row r="923" spans="1:28" ht="15.7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</row>
    <row r="924" spans="1:28" ht="15.7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</row>
    <row r="925" spans="1:28" ht="15.7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</row>
    <row r="926" spans="1:28" ht="15.7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</row>
    <row r="927" spans="1:28" ht="15.7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</row>
    <row r="928" spans="1:28" ht="15.7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</row>
    <row r="929" spans="1:28" ht="15.7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</row>
    <row r="930" spans="1:28" ht="15.7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</row>
    <row r="931" spans="1:28" ht="15.7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</row>
    <row r="932" spans="1:28" ht="15.7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</row>
    <row r="933" spans="1:28" ht="15.7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</row>
    <row r="934" spans="1:28" ht="15.7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</row>
    <row r="935" spans="1:28" ht="15.7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</row>
    <row r="936" spans="1:28" ht="15.7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</row>
    <row r="937" spans="1:28" ht="15.7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</row>
    <row r="938" spans="1:28" ht="15.7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</row>
    <row r="939" spans="1:28" ht="15.7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</row>
    <row r="940" spans="1:28" ht="15.7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</row>
    <row r="941" spans="1:28" ht="15.7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</row>
    <row r="942" spans="1:28" ht="15.7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</row>
    <row r="943" spans="1:28" ht="15.7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</row>
    <row r="944" spans="1:28" ht="15.7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</row>
    <row r="945" spans="1:28" ht="15.7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</row>
    <row r="946" spans="1:28" ht="15.7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</row>
    <row r="947" spans="1:28" ht="15.7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</row>
    <row r="948" spans="1:28" ht="15.7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</row>
    <row r="949" spans="1:28" ht="15.7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</row>
    <row r="950" spans="1:28" ht="15.7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</row>
    <row r="951" spans="1:28" ht="15.7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</row>
    <row r="952" spans="1:28" ht="15.7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</row>
    <row r="953" spans="1:28" ht="15.7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</row>
    <row r="954" spans="1:28" ht="15.7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</row>
    <row r="955" spans="1:28" ht="15.7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</row>
    <row r="956" spans="1:28" ht="15.7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</row>
    <row r="957" spans="1:28" ht="15.75" customHeight="1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</row>
    <row r="958" spans="1:28" ht="15.75" customHeight="1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</row>
    <row r="959" spans="1:28" ht="15.75" customHeight="1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</row>
    <row r="960" spans="1:28" ht="15.75" customHeight="1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</row>
    <row r="961" spans="1:28" ht="15.75" customHeight="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</row>
    <row r="962" spans="1:28" ht="15.75" customHeight="1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</row>
    <row r="963" spans="1:28" ht="15.75" customHeight="1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</row>
    <row r="964" spans="1:28" ht="15.75" customHeight="1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</row>
    <row r="965" spans="1:28" ht="15.75" customHeight="1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</row>
    <row r="966" spans="1:28" ht="15.75" customHeight="1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</row>
    <row r="967" spans="1:28" ht="15.75" customHeight="1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</row>
    <row r="968" spans="1:28" ht="15.75" customHeight="1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</row>
    <row r="969" spans="1:28" ht="15.75" customHeight="1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</row>
    <row r="970" spans="1:28" ht="15.75" customHeight="1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</row>
    <row r="971" spans="1:28" ht="15.75" customHeight="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</row>
    <row r="972" spans="1:28" ht="15.75" customHeight="1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</row>
    <row r="973" spans="1:28" ht="15.75" customHeight="1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</row>
    <row r="974" spans="1:28" ht="15.75" customHeight="1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</row>
    <row r="975" spans="1:28" ht="15.75" customHeight="1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</row>
    <row r="976" spans="1:28" ht="15.75" customHeight="1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</row>
    <row r="977" spans="1:28" ht="15.75" customHeight="1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</row>
    <row r="978" spans="1:28" ht="15.75" customHeight="1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</row>
    <row r="979" spans="1:28" ht="15.75" customHeight="1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</row>
    <row r="980" spans="1:28" ht="15.75" customHeight="1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</row>
    <row r="981" spans="1:28" ht="15.75" customHeight="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</row>
    <row r="982" spans="1:28" ht="15.75" customHeight="1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</row>
    <row r="983" spans="1:28" ht="15.75" customHeight="1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</row>
    <row r="984" spans="1:28" ht="15.75" customHeight="1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</row>
    <row r="985" spans="1:28" ht="15.75" customHeight="1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</row>
    <row r="986" spans="1:28" ht="15.75" customHeight="1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</row>
    <row r="987" spans="1:28" ht="15.75" customHeight="1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</row>
    <row r="988" spans="1:28" ht="15.75" customHeight="1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</row>
    <row r="989" spans="1:28" ht="15.75" customHeight="1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</row>
    <row r="990" spans="1:28" ht="15.75" customHeight="1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</row>
    <row r="991" spans="1:28" ht="15.75" customHeight="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</row>
    <row r="992" spans="1:28" ht="15.75" customHeight="1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</row>
    <row r="993" spans="1:28" ht="15.75" customHeight="1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</row>
    <row r="994" spans="1:28" ht="15.75" customHeight="1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</row>
    <row r="995" spans="1:28" ht="15.75" customHeight="1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</row>
    <row r="996" spans="1:28" ht="15.75" customHeight="1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</row>
    <row r="997" spans="1:28" ht="15.75" customHeight="1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</row>
    <row r="998" spans="1:28" ht="15.75" customHeight="1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</row>
    <row r="999" spans="1:28" ht="15.75" customHeight="1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</row>
    <row r="1000" spans="1:28" ht="15.75" customHeight="1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</row>
  </sheetData>
  <pageMargins left="0.05" right="0.05" top="0.5" bottom="0.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Oferta Serv Infra MZ CTN</vt:lpstr>
      <vt:lpstr>TarifMax ServPref CTN</vt:lpstr>
      <vt:lpstr>Corrección</vt:lpstr>
      <vt:lpstr>IPP Industrias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Carolina Larenas Díaz</dc:creator>
  <cp:lastModifiedBy>RODOLFO ERNESTO JORQUERA UBILLA</cp:lastModifiedBy>
  <dcterms:created xsi:type="dcterms:W3CDTF">2023-12-20T12:28:06Z</dcterms:created>
  <dcterms:modified xsi:type="dcterms:W3CDTF">2024-02-12T15:51:34Z</dcterms:modified>
</cp:coreProperties>
</file>